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21" yWindow="195" windowWidth="15480" windowHeight="11640" tabRatio="935" activeTab="0"/>
  </bookViews>
  <sheets>
    <sheet name="표지" sheetId="1" r:id="rId1"/>
    <sheet name="예산총칙" sheetId="2" r:id="rId2"/>
    <sheet name="간지(수입의부)" sheetId="3" r:id="rId3"/>
    <sheet name="2014 수입의 부 총괄" sheetId="4" r:id="rId4"/>
    <sheet name="간지(수입목별)" sheetId="5" r:id="rId5"/>
    <sheet name="2014 수입의 부 목별" sheetId="6" r:id="rId6"/>
    <sheet name="간지(지출의부)" sheetId="7" r:id="rId7"/>
    <sheet name="2014 지출의 부 총괄" sheetId="8" r:id="rId8"/>
    <sheet name="간지(지출목별)" sheetId="9" r:id="rId9"/>
    <sheet name="2014 지출의 부 목별" sheetId="10" r:id="rId10"/>
    <sheet name="Sheet1" sheetId="11" r:id="rId11"/>
  </sheets>
  <definedNames>
    <definedName name="_xlnm.Print_Area" localSheetId="5">'2014 수입의 부 목별'!$A$1:$F$147</definedName>
    <definedName name="_xlnm.Print_Area" localSheetId="3">'2014 수입의 부 총괄'!$A$1:$G$83</definedName>
    <definedName name="_xlnm.Print_Area" localSheetId="9">'2014 지출의 부 목별'!$A$1:$F$213</definedName>
    <definedName name="_xlnm.Print_Area" localSheetId="7">'2014 지출의 부 총괄'!$A$1:$G$110</definedName>
    <definedName name="_xlnm.Print_Titles" localSheetId="5">'2014 수입의 부 목별'!$5:$6</definedName>
    <definedName name="_xlnm.Print_Titles" localSheetId="3">'2014 수입의 부 총괄'!$5:$6</definedName>
    <definedName name="_xlnm.Print_Titles" localSheetId="9">'2014 지출의 부 목별'!$5:$6</definedName>
    <definedName name="_xlnm.Print_Titles" localSheetId="7">'2014 지출의 부 총괄'!$5:$6</definedName>
  </definedNames>
  <calcPr fullCalcOnLoad="1"/>
</workbook>
</file>

<file path=xl/sharedStrings.xml><?xml version="1.0" encoding="utf-8"?>
<sst xmlns="http://schemas.openxmlformats.org/spreadsheetml/2006/main" count="495" uniqueCount="433">
  <si>
    <t>연구제경비</t>
  </si>
  <si>
    <t>지적재산권 운영.이전비</t>
  </si>
  <si>
    <t>교육훈련비</t>
  </si>
  <si>
    <t>지자체보조금</t>
  </si>
  <si>
    <t>(1) 수   입</t>
  </si>
  <si>
    <t>(단위 : 천원)</t>
  </si>
  <si>
    <t>과     목</t>
  </si>
  <si>
    <t xml:space="preserve">항 </t>
  </si>
  <si>
    <t>국고보조금수익</t>
  </si>
  <si>
    <t>기타국고보조금</t>
  </si>
  <si>
    <t>지자체보조금수익</t>
  </si>
  <si>
    <t>전입금수익</t>
  </si>
  <si>
    <t>학교회계전입금</t>
  </si>
  <si>
    <t>기타전입금</t>
  </si>
  <si>
    <t>기부금수익</t>
  </si>
  <si>
    <t>지정기부금</t>
  </si>
  <si>
    <t>운영외수익</t>
  </si>
  <si>
    <t>이자수익</t>
  </si>
  <si>
    <t>기타운영외수익</t>
  </si>
  <si>
    <t>(1) 수   입</t>
  </si>
  <si>
    <t xml:space="preserve"> </t>
  </si>
  <si>
    <t>(단위 : 원)</t>
  </si>
  <si>
    <t>과   목</t>
  </si>
  <si>
    <t>증감액</t>
  </si>
  <si>
    <t>비고</t>
  </si>
  <si>
    <t>관</t>
  </si>
  <si>
    <t>목</t>
  </si>
  <si>
    <t>전입및기부금수익</t>
  </si>
  <si>
    <t>운영외수익</t>
  </si>
  <si>
    <t>기초의 자금</t>
  </si>
  <si>
    <t>자본 및 부채수입 합계</t>
  </si>
  <si>
    <t>자금수입예산총계</t>
  </si>
  <si>
    <t>산  출  내  역</t>
  </si>
  <si>
    <t>지적재산권 운영.이전비</t>
  </si>
  <si>
    <t>연구비</t>
  </si>
  <si>
    <t>인건비</t>
  </si>
  <si>
    <t>교육운영비</t>
  </si>
  <si>
    <t>인건비</t>
  </si>
  <si>
    <t>교육과정개발비</t>
  </si>
  <si>
    <t xml:space="preserve">장학금 </t>
  </si>
  <si>
    <t>실험실습비</t>
  </si>
  <si>
    <t>기타교육운영비</t>
  </si>
  <si>
    <t>기타보조사업비</t>
  </si>
  <si>
    <t>일반관리비</t>
  </si>
  <si>
    <t>퇴직급여</t>
  </si>
  <si>
    <t>여비교통비</t>
  </si>
  <si>
    <t>소모품비</t>
  </si>
  <si>
    <t>세금공과금</t>
  </si>
  <si>
    <t>출판인쇄비</t>
  </si>
  <si>
    <t>홍보비</t>
  </si>
  <si>
    <t>수선비</t>
  </si>
  <si>
    <t>학교회계전출금</t>
  </si>
  <si>
    <t>운영외비용</t>
  </si>
  <si>
    <t>기말의 자금</t>
  </si>
  <si>
    <t>자본 및 부채지출 합계</t>
  </si>
  <si>
    <t>자금지출예산총계</t>
  </si>
  <si>
    <t>일반관리비</t>
  </si>
  <si>
    <t>운영외비용</t>
  </si>
  <si>
    <t>운영비용합계</t>
  </si>
  <si>
    <t>운영활동으로 인한 자산·부채지출</t>
  </si>
  <si>
    <t>임대료수익</t>
  </si>
  <si>
    <t>기타보조사업비</t>
  </si>
  <si>
    <t>학교법인전입금</t>
  </si>
  <si>
    <t>학교기업전입금</t>
  </si>
  <si>
    <t>일반기부금</t>
  </si>
  <si>
    <t>배당금수익</t>
  </si>
  <si>
    <t>전기오류수정이익</t>
  </si>
  <si>
    <t>지적재산 운영.이전수익</t>
  </si>
  <si>
    <t>지적재산 운영.이전수익</t>
  </si>
  <si>
    <t>교육과학기술부보조금</t>
  </si>
  <si>
    <t>유동자산 수입</t>
  </si>
  <si>
    <t>유가증권 매각대</t>
  </si>
  <si>
    <t>매출채권 회수액</t>
  </si>
  <si>
    <t>미수금 회수액</t>
  </si>
  <si>
    <t>미수수익 회수액</t>
  </si>
  <si>
    <t>선급금회수액</t>
  </si>
  <si>
    <t>선급비용 회수액</t>
  </si>
  <si>
    <t>선급법인세 환급액</t>
  </si>
  <si>
    <t>부가세대급금 회수액</t>
  </si>
  <si>
    <t>기타 당좌자산 회수액</t>
  </si>
  <si>
    <t>유동부채 수입</t>
  </si>
  <si>
    <t>선수금입금액</t>
  </si>
  <si>
    <t>예수금 입금액</t>
  </si>
  <si>
    <t>제세예수금 입금액</t>
  </si>
  <si>
    <t>선수수익 입금액</t>
  </si>
  <si>
    <t>가수금 입금액</t>
  </si>
  <si>
    <t>기타 유동자산 입금액</t>
  </si>
  <si>
    <t>투자자산 처분액</t>
  </si>
  <si>
    <t>장기금융상품 인출액</t>
  </si>
  <si>
    <t>투자유가증권 매각대</t>
  </si>
  <si>
    <t>출자금 회수액</t>
  </si>
  <si>
    <t>연구기금 인출액</t>
  </si>
  <si>
    <t>건축기금 인출액</t>
  </si>
  <si>
    <t>기타기금 인출액</t>
  </si>
  <si>
    <t>보증금 회수액</t>
  </si>
  <si>
    <t>기타 투자자산 회수액</t>
  </si>
  <si>
    <t>유형자산 매각액</t>
  </si>
  <si>
    <t>토지매각대</t>
  </si>
  <si>
    <t>건물 매각대</t>
  </si>
  <si>
    <t>구축물 매각대</t>
  </si>
  <si>
    <t>기계기구 매각대</t>
  </si>
  <si>
    <t>집기비품 매각대</t>
  </si>
  <si>
    <t>차량운반구 매각대</t>
  </si>
  <si>
    <t>기타 유형자산 매각대</t>
  </si>
  <si>
    <t>무형자산 매각액</t>
  </si>
  <si>
    <t>지적재산권 매각대</t>
  </si>
  <si>
    <t>임차권리금 매각대</t>
  </si>
  <si>
    <t>기타 무형자산 매각대</t>
  </si>
  <si>
    <t>부채수입</t>
  </si>
  <si>
    <t>임대보증금 증가액</t>
  </si>
  <si>
    <t>기타 고정부채 입금액</t>
  </si>
  <si>
    <t>기본금 수입</t>
  </si>
  <si>
    <t>출연기본금 입금액</t>
  </si>
  <si>
    <t>재무활동으로 인한 자금 수입액</t>
  </si>
  <si>
    <t>투자활동으로 인한 자금 수입액</t>
  </si>
  <si>
    <t>리스임차료</t>
  </si>
  <si>
    <t>전기오류수정손실</t>
  </si>
  <si>
    <t>기타운영외비용</t>
  </si>
  <si>
    <t>유동자산 취득지출</t>
  </si>
  <si>
    <t>유가증권 매입지출</t>
  </si>
  <si>
    <t>선급금 지출</t>
  </si>
  <si>
    <t>선급비용 지출</t>
  </si>
  <si>
    <t>선급법인세 지출</t>
  </si>
  <si>
    <t>부가세대급금 지출</t>
  </si>
  <si>
    <t>기타 당좌자산 취득지출</t>
  </si>
  <si>
    <t>유동부채 상환지출</t>
  </si>
  <si>
    <t>매입채무 상환지출</t>
  </si>
  <si>
    <t>미지급금 상환지출</t>
  </si>
  <si>
    <t>선수금 반환지출</t>
  </si>
  <si>
    <t>예수금 지출</t>
  </si>
  <si>
    <t>제세예수금 납부지출</t>
  </si>
  <si>
    <t>부가세예수금 납부지출</t>
  </si>
  <si>
    <t>미지급비용 지출</t>
  </si>
  <si>
    <t>가수금 지출</t>
  </si>
  <si>
    <t>기타 유동부채상환지출</t>
  </si>
  <si>
    <t>고정부채 상환지출</t>
  </si>
  <si>
    <t>퇴직급여 충당금 지출</t>
  </si>
  <si>
    <t>투자자산 취득지출</t>
  </si>
  <si>
    <t>장기금융상품 취득지출</t>
  </si>
  <si>
    <t>투자유가증권 취득지출</t>
  </si>
  <si>
    <t>출자금 투자지출</t>
  </si>
  <si>
    <t>연구기금 적립지출</t>
  </si>
  <si>
    <t>건축기금 적립지출</t>
  </si>
  <si>
    <t>장학기금 적립지출</t>
  </si>
  <si>
    <t>기타기금 적립지출</t>
  </si>
  <si>
    <t>보증금 지출</t>
  </si>
  <si>
    <t>기타 투자자산 지출</t>
  </si>
  <si>
    <t>유형자산 취득지출</t>
  </si>
  <si>
    <t>토지 취득지출</t>
  </si>
  <si>
    <t>건물 취득지출</t>
  </si>
  <si>
    <t>구축물 취득지출</t>
  </si>
  <si>
    <t>기계기구 취득지출</t>
  </si>
  <si>
    <t>집기비품 취득지출</t>
  </si>
  <si>
    <t>차량운반구 취득지출</t>
  </si>
  <si>
    <t>건설중인자산 취득지출</t>
  </si>
  <si>
    <t>기타 유형자산 취득지출</t>
  </si>
  <si>
    <t>무형자산 취득지출</t>
  </si>
  <si>
    <t>지적재산권 취득지출</t>
  </si>
  <si>
    <t>개발비 취득지출</t>
  </si>
  <si>
    <t>임차권리금 취득지출</t>
  </si>
  <si>
    <t>기타 무형자산 취득지출</t>
  </si>
  <si>
    <t>부채 상환</t>
  </si>
  <si>
    <t>기본금 반환</t>
  </si>
  <si>
    <t>임대보증금 반환</t>
  </si>
  <si>
    <t>기타 고정부채 상환</t>
  </si>
  <si>
    <t>출연기본금 반환</t>
  </si>
  <si>
    <t>투자활동으로 인한 자금 지출액</t>
  </si>
  <si>
    <t>보조사업비</t>
  </si>
  <si>
    <t>재무활동으로 인한 자금 지출액</t>
  </si>
  <si>
    <t>지적재산권 운영.이전수익</t>
  </si>
  <si>
    <t>국고보조금수익</t>
  </si>
  <si>
    <t>교육과학기술부보조금</t>
  </si>
  <si>
    <t>기타국고보조금</t>
  </si>
  <si>
    <t>지자체보조금수익</t>
  </si>
  <si>
    <t>학교법인전입금</t>
  </si>
  <si>
    <t>학교회계전입금</t>
  </si>
  <si>
    <t>학교기업전입금</t>
  </si>
  <si>
    <t>기타전입금</t>
  </si>
  <si>
    <t>기부금수익</t>
  </si>
  <si>
    <t>일반기부금</t>
  </si>
  <si>
    <t>지정기부금</t>
  </si>
  <si>
    <t>이자수익</t>
  </si>
  <si>
    <t>배당금수익</t>
  </si>
  <si>
    <t>기타운영외수익</t>
  </si>
  <si>
    <t>유가증권 매각대</t>
  </si>
  <si>
    <t>매출채권 회수액</t>
  </si>
  <si>
    <t>미수금 회수액</t>
  </si>
  <si>
    <t>미수수익 회수액</t>
  </si>
  <si>
    <t>선급금회수액</t>
  </si>
  <si>
    <t>선급비용 회수액</t>
  </si>
  <si>
    <t>선급법인세 환급액</t>
  </si>
  <si>
    <t>부가세대급금 회수액</t>
  </si>
  <si>
    <t>기타 당좌자산 회수액</t>
  </si>
  <si>
    <t>선수금입금액</t>
  </si>
  <si>
    <t>예수금 입금액</t>
  </si>
  <si>
    <t>제세예수금 입금액</t>
  </si>
  <si>
    <t>선수수익 입금액</t>
  </si>
  <si>
    <t>가수금 입금액</t>
  </si>
  <si>
    <t>기타 유동자산 입금액</t>
  </si>
  <si>
    <t>장기금융상품 인출액</t>
  </si>
  <si>
    <t>투자유가증권 매각대</t>
  </si>
  <si>
    <t>출자금 회수액</t>
  </si>
  <si>
    <t>연구기금 인출액</t>
  </si>
  <si>
    <t>건축기금 인출액</t>
  </si>
  <si>
    <t>기타기금 인출액</t>
  </si>
  <si>
    <t>보증금 회수액</t>
  </si>
  <si>
    <t>기타 투자자산 회수액</t>
  </si>
  <si>
    <t>유형자산 매각액</t>
  </si>
  <si>
    <t>토지매각대</t>
  </si>
  <si>
    <t>건물 매각대</t>
  </si>
  <si>
    <t>구축물 매각대</t>
  </si>
  <si>
    <t>기계기구 매각대</t>
  </si>
  <si>
    <t>집기비품 매각대</t>
  </si>
  <si>
    <t>차량운반구 매각대</t>
  </si>
  <si>
    <t>기타 유형자산 매각대</t>
  </si>
  <si>
    <t>무형자산 매각액</t>
  </si>
  <si>
    <t>지적재산권 매각대</t>
  </si>
  <si>
    <t>임차권리금 매각대</t>
  </si>
  <si>
    <t>기타 무형자산 매각대</t>
  </si>
  <si>
    <t>부채수입</t>
  </si>
  <si>
    <t>임대보증금 증가액</t>
  </si>
  <si>
    <t>기타 고정부채 입금액</t>
  </si>
  <si>
    <t>출연기본금 입금액</t>
  </si>
  <si>
    <t>기타보조사업비</t>
  </si>
  <si>
    <t>유동자산 취득지출</t>
  </si>
  <si>
    <t>유동부채 상환지출</t>
  </si>
  <si>
    <t>고정부채 상환지출</t>
  </si>
  <si>
    <t>투자자산 취득지출</t>
  </si>
  <si>
    <t>유형자산 취득지출</t>
  </si>
  <si>
    <t>무형자산 취득지출</t>
  </si>
  <si>
    <t>부채 상환</t>
  </si>
  <si>
    <t>기본금 반환</t>
  </si>
  <si>
    <t>인건비</t>
  </si>
  <si>
    <t>연구제경비</t>
  </si>
  <si>
    <t>교육과정개발비</t>
  </si>
  <si>
    <t>장학금</t>
  </si>
  <si>
    <t>실험실습비</t>
  </si>
  <si>
    <t xml:space="preserve">장학금 </t>
  </si>
  <si>
    <t>복리후생비</t>
  </si>
  <si>
    <t>여비교통비</t>
  </si>
  <si>
    <t>교육훈련비</t>
  </si>
  <si>
    <t>소모품비</t>
  </si>
  <si>
    <t>리스임차료</t>
  </si>
  <si>
    <t>회의비</t>
  </si>
  <si>
    <t>지급수수료</t>
  </si>
  <si>
    <t>세금공과금</t>
  </si>
  <si>
    <t>출판인쇄비</t>
  </si>
  <si>
    <t>수선비</t>
  </si>
  <si>
    <t>전기오류수정손실</t>
  </si>
  <si>
    <t>기타운영외비용</t>
  </si>
  <si>
    <t>유가증권 매입지출</t>
  </si>
  <si>
    <t>선급금 지출</t>
  </si>
  <si>
    <t>선급비용 지출</t>
  </si>
  <si>
    <t>선급법인세 지출</t>
  </si>
  <si>
    <t>부가세대급금 지출</t>
  </si>
  <si>
    <t>기타 당좌자산 취득지출</t>
  </si>
  <si>
    <t>매입채무 상환지출</t>
  </si>
  <si>
    <t>미지급금 상환지출</t>
  </si>
  <si>
    <t>선수금 반환지출</t>
  </si>
  <si>
    <t>예수금 지출</t>
  </si>
  <si>
    <t>제세예수금 납부지출</t>
  </si>
  <si>
    <t>부가세예수금 납부지출</t>
  </si>
  <si>
    <t>미지급비용 지출</t>
  </si>
  <si>
    <t>가수금 지출</t>
  </si>
  <si>
    <t>기타 유동부채상환지출</t>
  </si>
  <si>
    <t>퇴직급여 충당금 지출</t>
  </si>
  <si>
    <t>장기금융상품 취득지출</t>
  </si>
  <si>
    <t>투자유가증권 취득지출</t>
  </si>
  <si>
    <t>출자금 투자지출</t>
  </si>
  <si>
    <t>연구기금 적립지출</t>
  </si>
  <si>
    <t>건축기금 적립지출</t>
  </si>
  <si>
    <t>장학기금 적립지출</t>
  </si>
  <si>
    <t>기타기금 적립지출</t>
  </si>
  <si>
    <t>보증금 지출</t>
  </si>
  <si>
    <t>기타 투자자산 지출</t>
  </si>
  <si>
    <t>토지 취득지출</t>
  </si>
  <si>
    <t>건물 취득지출</t>
  </si>
  <si>
    <t>구축물 취득지출</t>
  </si>
  <si>
    <t>기계기구 취득지출</t>
  </si>
  <si>
    <t>집기비품 취득지출</t>
  </si>
  <si>
    <t>차량운반구 취득지출</t>
  </si>
  <si>
    <t>건설중인자산 취득지출</t>
  </si>
  <si>
    <t>기타 유형자산 취득지출</t>
  </si>
  <si>
    <t>지적재산권 취득지출</t>
  </si>
  <si>
    <t>개발비 취득지출</t>
  </si>
  <si>
    <t>임차권리금 취득지출</t>
  </si>
  <si>
    <t>기타 무형자산 취득지출</t>
  </si>
  <si>
    <t>임대보증금 반환</t>
  </si>
  <si>
    <t>기타 고정부채 상환</t>
  </si>
  <si>
    <t>전기오류수정이익</t>
  </si>
  <si>
    <t>수입의 부 예산목별명세서</t>
  </si>
  <si>
    <t>지출의 부 예산목별명세서</t>
  </si>
  <si>
    <t>보조금수익</t>
  </si>
  <si>
    <t>운영외수익</t>
  </si>
  <si>
    <t>비  고</t>
  </si>
  <si>
    <t>운영수익합계</t>
  </si>
  <si>
    <t>운영활동으로 인한 자산·부채수입</t>
  </si>
  <si>
    <t>운영외비용</t>
  </si>
  <si>
    <t>자본 및 부채지출 합계</t>
  </si>
  <si>
    <t>기말의 자금</t>
  </si>
  <si>
    <t>자금지출예산총계</t>
  </si>
  <si>
    <t>과     목</t>
  </si>
  <si>
    <t>증감액</t>
  </si>
  <si>
    <t>비  고</t>
  </si>
  <si>
    <t>관</t>
  </si>
  <si>
    <t xml:space="preserve">항 </t>
  </si>
  <si>
    <t>목</t>
  </si>
  <si>
    <t>과     목</t>
  </si>
  <si>
    <t>산  출  내  역</t>
  </si>
  <si>
    <t>비고</t>
  </si>
  <si>
    <t>관</t>
  </si>
  <si>
    <t xml:space="preserve">항 </t>
  </si>
  <si>
    <t>목</t>
  </si>
  <si>
    <t>보조금수익</t>
  </si>
  <si>
    <t>운영수익합계</t>
  </si>
  <si>
    <t>운영활동으로 인한 자산·부채수입</t>
  </si>
  <si>
    <t>투자활동으로 인한 자금 수입액</t>
  </si>
  <si>
    <t>재무활동으로 인한 자금 수입액</t>
  </si>
  <si>
    <t>자본 및 부채수입 합계</t>
  </si>
  <si>
    <t>기초의 자금</t>
  </si>
  <si>
    <t>자금수입예산총계</t>
  </si>
  <si>
    <t>연구비</t>
  </si>
  <si>
    <t>교육운영비</t>
  </si>
  <si>
    <t>운영외비용</t>
  </si>
  <si>
    <t>전입금수익</t>
  </si>
  <si>
    <t>운영외수익</t>
  </si>
  <si>
    <t>유동자산 수입</t>
  </si>
  <si>
    <t>유동부채 수입</t>
  </si>
  <si>
    <t>투자자산 처분액</t>
  </si>
  <si>
    <t>기본금 수입</t>
  </si>
  <si>
    <t>(1) 지  출</t>
  </si>
  <si>
    <t>(단위 : 천원)</t>
  </si>
  <si>
    <t>(1) 지   출</t>
  </si>
  <si>
    <t>학교기업 운영수익</t>
  </si>
  <si>
    <t>학교기업 운영수익</t>
  </si>
  <si>
    <t>학교기업 운영비용</t>
  </si>
  <si>
    <t>학교기업 운영비용</t>
  </si>
  <si>
    <t>학교기업 운영비용</t>
  </si>
  <si>
    <t>직원급여</t>
  </si>
  <si>
    <t>임시직급여</t>
  </si>
  <si>
    <t>교원수당</t>
  </si>
  <si>
    <t>감가상각비</t>
  </si>
  <si>
    <t>무형자산상각비</t>
  </si>
  <si>
    <t>대손상각비</t>
  </si>
  <si>
    <t>연구비</t>
  </si>
  <si>
    <t>학생경비</t>
  </si>
  <si>
    <t>기타관리운영비</t>
  </si>
  <si>
    <t>예비비</t>
  </si>
  <si>
    <t>학교회계전출금</t>
  </si>
  <si>
    <t>예비비</t>
  </si>
  <si>
    <t>학교기업 운영수익</t>
  </si>
  <si>
    <t>학교기업 운영수익</t>
  </si>
  <si>
    <t>실험실습비</t>
  </si>
  <si>
    <t>[별지 제1호 서식]</t>
  </si>
  <si>
    <t>강원대학교 학교기업</t>
  </si>
  <si>
    <t>지출의 부 자금예산서</t>
  </si>
  <si>
    <t>수입의 부 예산목별명세서</t>
  </si>
  <si>
    <t>지출의 부 예산목별명세서</t>
  </si>
  <si>
    <t>제1조</t>
  </si>
  <si>
    <t>수입의 부 자금예산서</t>
  </si>
  <si>
    <t>제2조</t>
  </si>
  <si>
    <t>예산편성의 기본방침은 학생 및 교원의 현장실습 교육과 연구에 활용하고, 산업체 등으로의 기술이전 등을 촉진하여     대학, 산업체, 연구소, 정부 · 지자체간의 연계와 산학협력을 바탕으로  지식 · 기술의  혁신과  발전하는 과학기술에      대응하는 교육의 질적 향상을 기본으로 세계화 · 정보화 시대에 맞는 교육 혁신과 신산학협력체제로의 개편 등을          통한 대학 경쟁력 제고를 강화하는데 있다</t>
  </si>
  <si>
    <t>제3조</t>
  </si>
  <si>
    <t>주요사업으로는 관련 학과 또는 교육과정을 연계하여 실습관련 계약체결, 인턴쉽과정 운영, 산학협력 협정 체결,         산 · 학 · 관 공동프로젝트 수행 등을 통하여 기술 이전 및 사업화 촉진 등에 필요한 기반구축과 중장기발전계획이         차질없이 추진될 수 있도록 한다.</t>
  </si>
  <si>
    <t>제4조</t>
  </si>
  <si>
    <t>수입 · 지출의 상세한 내용은 부속서류인 예산목별 명세서와 같다.</t>
  </si>
  <si>
    <t>제5조</t>
  </si>
  <si>
    <t>예산은 목적외 사용을 금하며, 각 사업이 적시 ․ 적기에 집행되도록 관리체제를 강화한다.</t>
  </si>
  <si>
    <t>(에코포리스트)</t>
  </si>
  <si>
    <t>3. 카드수수료 1,000원 × 3,000건</t>
  </si>
  <si>
    <t>1. 건물 및 비품 감가상각(건강생명문화센터 등)</t>
  </si>
  <si>
    <t>1. 에코포리스트 예비비</t>
  </si>
  <si>
    <t>1. 공인인증서 110,000원/년 × 1회</t>
  </si>
  <si>
    <t>2. 카드체크기사용료 20,000원/월 × 12회</t>
  </si>
  <si>
    <t>자   금   예   산   서(에코포리스트)</t>
  </si>
  <si>
    <t>1. 차기이월자금</t>
  </si>
  <si>
    <t>2013 예산</t>
  </si>
  <si>
    <t xml:space="preserve">2. 임부산물 판매  도토리녹말가루 20,000원/상자 × 1,000상자 </t>
  </si>
  <si>
    <t>5. 임부산물 판매  산양삼 50,000원/뿌리 × 200뿌리</t>
  </si>
  <si>
    <t>8. 산림기사반 운영 60,000원/인 × 25명 × 3회</t>
  </si>
  <si>
    <t>7. 건강생명문화센터 운영 200,000원/일 × 20일</t>
  </si>
  <si>
    <t>6. 건강간식 프로젝트 운영 5,000원/EA × 4,000EA</t>
  </si>
  <si>
    <t>4. 임부산물 구입  산양삼구입 30,000원/뿌리 × 200뿌리</t>
  </si>
  <si>
    <t>1. 직원인건비 2,000,000원 × 4명 × 12월</t>
  </si>
  <si>
    <t>2. 복리후생비(보험료,복지비) 600,000원 × 12개월</t>
  </si>
  <si>
    <t>1. 서부시장 임차료 65,000 × 12월</t>
  </si>
  <si>
    <t>1. 브로셔제작 200원/부 × 10,000부</t>
  </si>
  <si>
    <t>1. 차량유지비 800,000 × 12월</t>
  </si>
  <si>
    <t xml:space="preserve">2. 면허세납부(유통전문,전자상거래) 40,000원 × 2회 </t>
  </si>
  <si>
    <t>1. 세금과공과금 750,000원 × 12월</t>
  </si>
  <si>
    <t>4. 외주제작가공비 슬라이스 단호박 5,000kg  × 1,400원/kg</t>
  </si>
  <si>
    <t>2014 예산</t>
  </si>
  <si>
    <t>2014 예산</t>
  </si>
  <si>
    <t>1. 소모품비 300,000원 × 12월</t>
  </si>
  <si>
    <t xml:space="preserve">3. 현수막,베너 제작 150,000원 × 12월 </t>
  </si>
  <si>
    <t>(2014. 01. 01 부터  2014. 12. 31 까지)</t>
  </si>
  <si>
    <t xml:space="preserve">3. 임부산물 판매  건과실 모듬 40,000원/상자 × 250상자 </t>
  </si>
  <si>
    <t>4. 임부산물 판매  고로쇠수액 33,000원/상자 × 2,500상자</t>
  </si>
  <si>
    <t>신규사업</t>
  </si>
  <si>
    <t>1. 임부산물 판매  잣 30,000원/상자 × 10,000상자</t>
  </si>
  <si>
    <t>10. 가공식품 판매  고로쇠 발효초 20,000원/병 × 1,500병</t>
  </si>
  <si>
    <t>11. 수익형 교육사업 50,000원/인 × 200명</t>
  </si>
  <si>
    <t>1. 관리계좌 이자수익</t>
  </si>
  <si>
    <t>6. 임부산물 판매  산나물 건조,냉동  10,000원/EA × 900EA</t>
  </si>
  <si>
    <t>신규사업</t>
  </si>
  <si>
    <t xml:space="preserve">1. 임부산물 구입  피잣 700,000원/가마 × 200가마 </t>
  </si>
  <si>
    <t>2. 임부산물 구입  슬라이스 대추 28,000원/kg × 70kg</t>
  </si>
  <si>
    <t xml:space="preserve">8. 산림기사반 운영비 강사비 300,000원/인 × 3회                     </t>
  </si>
  <si>
    <t xml:space="preserve">9. 산림기사반 운영비 간식비 5,000원/인 × 25명 × 3회 </t>
  </si>
  <si>
    <t xml:space="preserve">10. 산림기사반 운영비 교재비 10,000원/권 × 100권  </t>
  </si>
  <si>
    <t>3. 임부산물 구입  고로쇠수액 30,000원/말 × 1,300말</t>
  </si>
  <si>
    <t>11. 교육용 교구 및 재료구입 10,000원/인  × 200명</t>
  </si>
  <si>
    <t>5. 임부산물 구입  산나물(참나물 등) 8,000원/kg × 900kg</t>
  </si>
  <si>
    <t xml:space="preserve">6. 건강간식 프로젝트 단호박 구입 1,000원/kg × 3,000kg </t>
  </si>
  <si>
    <t>12. 건강생명문화센터 관리 건물유지보수 2,500,000원/회 × 1회</t>
  </si>
  <si>
    <t xml:space="preserve">7. 건강간식 프로젝트 표고 구입 10,000원/kg × 100kg </t>
  </si>
  <si>
    <t>1. 임부산물 포장용 박스 및 스티커,용기 포장비 3,000,000 × 2회 × 5종</t>
  </si>
  <si>
    <t xml:space="preserve">2. 외주제작가공비 잣 가공(40가마×140,000원) 5,600,000원 × 5회             </t>
  </si>
  <si>
    <t>3. 외주제작가공비 도토리가공(1,500kg×700원) 1,050,000  × 1회</t>
  </si>
  <si>
    <t>1. 학교발전기금 납부 41,660,000원 × 1회</t>
  </si>
  <si>
    <t xml:space="preserve">1. 위원회운영비 운영회의 300,000원/회 × 5회 </t>
  </si>
  <si>
    <t>1. 여비교통비 50,000원 × 4명 × 12월</t>
  </si>
  <si>
    <t xml:space="preserve">2. 건강생명문화센터 및 업무용 비품 500,000원 × 5종 </t>
  </si>
  <si>
    <t>1. 일용직 근로자(남) 81,000원 × 30명 × 20일</t>
  </si>
  <si>
    <t>2. 일용직 근로자(여) 60,000원 × 20명 × 20일</t>
  </si>
  <si>
    <t xml:space="preserve">2. 마케팅비(홍보비) 전시회 참가비 1,000,000원 × 5회                  </t>
  </si>
  <si>
    <t>1. 일용직 식비 및 보험료 15,000원 × 50명 × 12월</t>
  </si>
  <si>
    <t>3. 업무관련 특근매식비 300,000원 × 12월</t>
  </si>
  <si>
    <t>5. 고로쇠 수액 자재 구입 6,700,000 × 3회</t>
  </si>
  <si>
    <t>2. 물류유통비 2,500원/건 × 3,356건</t>
  </si>
  <si>
    <t>2014회계연도 강원대학교 학교기업(에코포리스트) 자금예산총액은 수입 · 지출 각각   822,145,000원으로 한다.</t>
  </si>
  <si>
    <t>2014회계연도 자금예산총칙</t>
  </si>
  <si>
    <t>2014회계연도 자금예산서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</si>
</sst>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0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1"/>
      <name val="바탕체"/>
      <family val="1"/>
    </font>
    <font>
      <b/>
      <sz val="14"/>
      <name val="굴림체"/>
      <family val="3"/>
    </font>
    <font>
      <sz val="14"/>
      <name val="굴림체"/>
      <family val="3"/>
    </font>
    <font>
      <sz val="14"/>
      <name val="돋움"/>
      <family val="3"/>
    </font>
    <font>
      <sz val="12"/>
      <name val="굴림체"/>
      <family val="3"/>
    </font>
    <font>
      <b/>
      <sz val="14"/>
      <name val="굴림"/>
      <family val="3"/>
    </font>
    <font>
      <sz val="14"/>
      <color indexed="8"/>
      <name val="굴림체"/>
      <family val="3"/>
    </font>
    <font>
      <b/>
      <sz val="10"/>
      <name val="굴림"/>
      <family val="3"/>
    </font>
    <font>
      <sz val="10"/>
      <name val="굴림"/>
      <family val="3"/>
    </font>
    <font>
      <sz val="14"/>
      <name val="굴림"/>
      <family val="3"/>
    </font>
    <font>
      <b/>
      <sz val="11"/>
      <name val="돋움"/>
      <family val="3"/>
    </font>
    <font>
      <b/>
      <sz val="14"/>
      <name val="돋움"/>
      <family val="3"/>
    </font>
    <font>
      <b/>
      <sz val="15"/>
      <name val="굴림체"/>
      <family val="3"/>
    </font>
    <font>
      <sz val="15"/>
      <name val="굴림"/>
      <family val="3"/>
    </font>
    <font>
      <sz val="15"/>
      <name val="돋움"/>
      <family val="3"/>
    </font>
    <font>
      <b/>
      <sz val="13"/>
      <name val="돋움"/>
      <family val="3"/>
    </font>
    <font>
      <sz val="36"/>
      <name val="휴먼둥근헤드라인"/>
      <family val="1"/>
    </font>
    <font>
      <b/>
      <sz val="15"/>
      <name val="돋움"/>
      <family val="3"/>
    </font>
    <font>
      <sz val="15"/>
      <name val="굴림체"/>
      <family val="3"/>
    </font>
    <font>
      <b/>
      <sz val="15"/>
      <name val="굴림"/>
      <family val="3"/>
    </font>
    <font>
      <b/>
      <sz val="15"/>
      <color indexed="8"/>
      <name val="굴림체"/>
      <family val="3"/>
    </font>
    <font>
      <b/>
      <sz val="14"/>
      <color indexed="8"/>
      <name val="굴림"/>
      <family val="3"/>
    </font>
    <font>
      <sz val="11"/>
      <name val="굴림"/>
      <family val="3"/>
    </font>
    <font>
      <b/>
      <sz val="60"/>
      <color indexed="8"/>
      <name val="굴림"/>
      <family val="3"/>
    </font>
    <font>
      <b/>
      <sz val="36"/>
      <color indexed="8"/>
      <name val="굴림"/>
      <family val="3"/>
    </font>
    <font>
      <b/>
      <sz val="20"/>
      <color indexed="8"/>
      <name val="한컴바탕"/>
      <family val="1"/>
    </font>
    <font>
      <sz val="11"/>
      <name val="한컴바탕"/>
      <family val="1"/>
    </font>
    <font>
      <sz val="14"/>
      <name val="한컴바탕"/>
      <family val="1"/>
    </font>
    <font>
      <sz val="14"/>
      <color indexed="8"/>
      <name val="한컴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4"/>
      <name val="굴림"/>
      <family val="3"/>
    </font>
    <font>
      <sz val="24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4"/>
      <color theme="1"/>
      <name val="굴림체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33" fillId="3" borderId="0" applyNumberFormat="0" applyBorder="0" applyAlignment="0" applyProtection="0"/>
    <xf numFmtId="0" fontId="52" fillId="4" borderId="0" applyNumberFormat="0" applyBorder="0" applyAlignment="0" applyProtection="0"/>
    <xf numFmtId="0" fontId="33" fillId="5" borderId="0" applyNumberFormat="0" applyBorder="0" applyAlignment="0" applyProtection="0"/>
    <xf numFmtId="0" fontId="52" fillId="6" borderId="0" applyNumberFormat="0" applyBorder="0" applyAlignment="0" applyProtection="0"/>
    <xf numFmtId="0" fontId="33" fillId="7" borderId="0" applyNumberFormat="0" applyBorder="0" applyAlignment="0" applyProtection="0"/>
    <xf numFmtId="0" fontId="52" fillId="8" borderId="0" applyNumberFormat="0" applyBorder="0" applyAlignment="0" applyProtection="0"/>
    <xf numFmtId="0" fontId="33" fillId="9" borderId="0" applyNumberFormat="0" applyBorder="0" applyAlignment="0" applyProtection="0"/>
    <xf numFmtId="0" fontId="52" fillId="10" borderId="0" applyNumberFormat="0" applyBorder="0" applyAlignment="0" applyProtection="0"/>
    <xf numFmtId="0" fontId="33" fillId="11" borderId="0" applyNumberFormat="0" applyBorder="0" applyAlignment="0" applyProtection="0"/>
    <xf numFmtId="0" fontId="52" fillId="12" borderId="0" applyNumberFormat="0" applyBorder="0" applyAlignment="0" applyProtection="0"/>
    <xf numFmtId="0" fontId="33" fillId="13" borderId="0" applyNumberFormat="0" applyBorder="0" applyAlignment="0" applyProtection="0"/>
    <xf numFmtId="0" fontId="52" fillId="14" borderId="0" applyNumberFormat="0" applyBorder="0" applyAlignment="0" applyProtection="0"/>
    <xf numFmtId="0" fontId="33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52" fillId="18" borderId="0" applyNumberFormat="0" applyBorder="0" applyAlignment="0" applyProtection="0"/>
    <xf numFmtId="0" fontId="33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9" borderId="0" applyNumberFormat="0" applyBorder="0" applyAlignment="0" applyProtection="0"/>
    <xf numFmtId="0" fontId="52" fillId="21" borderId="0" applyNumberFormat="0" applyBorder="0" applyAlignment="0" applyProtection="0"/>
    <xf numFmtId="0" fontId="33" fillId="15" borderId="0" applyNumberFormat="0" applyBorder="0" applyAlignment="0" applyProtection="0"/>
    <xf numFmtId="0" fontId="52" fillId="22" borderId="0" applyNumberFormat="0" applyBorder="0" applyAlignment="0" applyProtection="0"/>
    <xf numFmtId="0" fontId="33" fillId="23" borderId="0" applyNumberFormat="0" applyBorder="0" applyAlignment="0" applyProtection="0"/>
    <xf numFmtId="0" fontId="53" fillId="24" borderId="0" applyNumberFormat="0" applyBorder="0" applyAlignment="0" applyProtection="0"/>
    <xf numFmtId="0" fontId="34" fillId="25" borderId="0" applyNumberFormat="0" applyBorder="0" applyAlignment="0" applyProtection="0"/>
    <xf numFmtId="0" fontId="53" fillId="26" borderId="0" applyNumberFormat="0" applyBorder="0" applyAlignment="0" applyProtection="0"/>
    <xf numFmtId="0" fontId="34" fillId="17" borderId="0" applyNumberFormat="0" applyBorder="0" applyAlignment="0" applyProtection="0"/>
    <xf numFmtId="0" fontId="53" fillId="27" borderId="0" applyNumberFormat="0" applyBorder="0" applyAlignment="0" applyProtection="0"/>
    <xf numFmtId="0" fontId="34" fillId="19" borderId="0" applyNumberFormat="0" applyBorder="0" applyAlignment="0" applyProtection="0"/>
    <xf numFmtId="0" fontId="53" fillId="28" borderId="0" applyNumberFormat="0" applyBorder="0" applyAlignment="0" applyProtection="0"/>
    <xf numFmtId="0" fontId="34" fillId="29" borderId="0" applyNumberFormat="0" applyBorder="0" applyAlignment="0" applyProtection="0"/>
    <xf numFmtId="0" fontId="53" fillId="30" borderId="0" applyNumberFormat="0" applyBorder="0" applyAlignment="0" applyProtection="0"/>
    <xf numFmtId="0" fontId="34" fillId="31" borderId="0" applyNumberFormat="0" applyBorder="0" applyAlignment="0" applyProtection="0"/>
    <xf numFmtId="0" fontId="53" fillId="32" borderId="0" applyNumberFormat="0" applyBorder="0" applyAlignment="0" applyProtection="0"/>
    <xf numFmtId="0" fontId="34" fillId="33" borderId="0" applyNumberFormat="0" applyBorder="0" applyAlignment="0" applyProtection="0"/>
    <xf numFmtId="0" fontId="53" fillId="34" borderId="0" applyNumberFormat="0" applyBorder="0" applyAlignment="0" applyProtection="0"/>
    <xf numFmtId="0" fontId="34" fillId="35" borderId="0" applyNumberFormat="0" applyBorder="0" applyAlignment="0" applyProtection="0"/>
    <xf numFmtId="0" fontId="53" fillId="36" borderId="0" applyNumberFormat="0" applyBorder="0" applyAlignment="0" applyProtection="0"/>
    <xf numFmtId="0" fontId="34" fillId="37" borderId="0" applyNumberFormat="0" applyBorder="0" applyAlignment="0" applyProtection="0"/>
    <xf numFmtId="0" fontId="53" fillId="38" borderId="0" applyNumberFormat="0" applyBorder="0" applyAlignment="0" applyProtection="0"/>
    <xf numFmtId="0" fontId="34" fillId="39" borderId="0" applyNumberFormat="0" applyBorder="0" applyAlignment="0" applyProtection="0"/>
    <xf numFmtId="0" fontId="53" fillId="40" borderId="0" applyNumberFormat="0" applyBorder="0" applyAlignment="0" applyProtection="0"/>
    <xf numFmtId="0" fontId="34" fillId="29" borderId="0" applyNumberFormat="0" applyBorder="0" applyAlignment="0" applyProtection="0"/>
    <xf numFmtId="0" fontId="53" fillId="41" borderId="0" applyNumberFormat="0" applyBorder="0" applyAlignment="0" applyProtection="0"/>
    <xf numFmtId="0" fontId="34" fillId="31" borderId="0" applyNumberFormat="0" applyBorder="0" applyAlignment="0" applyProtection="0"/>
    <xf numFmtId="0" fontId="53" fillId="42" borderId="0" applyNumberFormat="0" applyBorder="0" applyAlignment="0" applyProtection="0"/>
    <xf numFmtId="0" fontId="34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5" fillId="44" borderId="1" applyNumberFormat="0" applyAlignment="0" applyProtection="0"/>
    <xf numFmtId="0" fontId="36" fillId="45" borderId="2" applyNumberFormat="0" applyAlignment="0" applyProtection="0"/>
    <xf numFmtId="0" fontId="56" fillId="46" borderId="0" applyNumberFormat="0" applyBorder="0" applyAlignment="0" applyProtection="0"/>
    <xf numFmtId="0" fontId="37" fillId="5" borderId="0" applyNumberFormat="0" applyBorder="0" applyAlignment="0" applyProtection="0"/>
    <xf numFmtId="0" fontId="0" fillId="47" borderId="3" applyNumberFormat="0" applyFont="0" applyAlignment="0" applyProtection="0"/>
    <xf numFmtId="0" fontId="0" fillId="48" borderId="4" applyNumberFormat="0" applyFont="0" applyAlignment="0" applyProtection="0"/>
    <xf numFmtId="9" fontId="0" fillId="0" borderId="0" applyFont="0" applyFill="0" applyBorder="0" applyAlignment="0" applyProtection="0"/>
    <xf numFmtId="0" fontId="57" fillId="49" borderId="0" applyNumberFormat="0" applyBorder="0" applyAlignment="0" applyProtection="0"/>
    <xf numFmtId="0" fontId="38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9" fillId="51" borderId="5" applyNumberFormat="0" applyAlignment="0" applyProtection="0"/>
    <xf numFmtId="0" fontId="40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4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42" fillId="0" borderId="10" applyNumberFormat="0" applyFill="0" applyAlignment="0" applyProtection="0"/>
    <xf numFmtId="0" fontId="62" fillId="53" borderId="1" applyNumberFormat="0" applyAlignment="0" applyProtection="0"/>
    <xf numFmtId="0" fontId="43" fillId="13" borderId="2" applyNumberFormat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45" fillId="0" borderId="12" applyNumberFormat="0" applyFill="0" applyAlignment="0" applyProtection="0"/>
    <xf numFmtId="0" fontId="65" fillId="0" borderId="13" applyNumberFormat="0" applyFill="0" applyAlignment="0" applyProtection="0"/>
    <xf numFmtId="0" fontId="46" fillId="0" borderId="14" applyNumberFormat="0" applyFill="0" applyAlignment="0" applyProtection="0"/>
    <xf numFmtId="0" fontId="66" fillId="0" borderId="15" applyNumberFormat="0" applyFill="0" applyAlignment="0" applyProtection="0"/>
    <xf numFmtId="0" fontId="47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7" fillId="54" borderId="0" applyNumberFormat="0" applyBorder="0" applyAlignment="0" applyProtection="0"/>
    <xf numFmtId="0" fontId="48" fillId="7" borderId="0" applyNumberFormat="0" applyBorder="0" applyAlignment="0" applyProtection="0"/>
    <xf numFmtId="0" fontId="68" fillId="44" borderId="17" applyNumberFormat="0" applyAlignment="0" applyProtection="0"/>
    <xf numFmtId="0" fontId="49" fillId="4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176" fontId="4" fillId="0" borderId="0" xfId="104" applyNumberFormat="1" applyFont="1" applyAlignment="1">
      <alignment vertical="center"/>
      <protection/>
    </xf>
    <xf numFmtId="176" fontId="5" fillId="0" borderId="0" xfId="104" applyNumberFormat="1" applyFont="1" applyAlignment="1">
      <alignment vertical="center"/>
      <protection/>
    </xf>
    <xf numFmtId="176" fontId="6" fillId="0" borderId="0" xfId="104" applyNumberFormat="1" applyFont="1" applyAlignment="1">
      <alignment horizontal="right" vertical="center"/>
      <protection/>
    </xf>
    <xf numFmtId="0" fontId="6" fillId="0" borderId="19" xfId="104" applyFont="1" applyFill="1" applyBorder="1" applyAlignment="1">
      <alignment vertical="center" shrinkToFit="1"/>
      <protection/>
    </xf>
    <xf numFmtId="176" fontId="5" fillId="0" borderId="20" xfId="104" applyNumberFormat="1" applyFont="1" applyBorder="1" applyAlignment="1">
      <alignment vertical="center"/>
      <protection/>
    </xf>
    <xf numFmtId="0" fontId="6" fillId="0" borderId="21" xfId="104" applyFont="1" applyFill="1" applyBorder="1" applyAlignment="1">
      <alignment vertical="center" shrinkToFit="1"/>
      <protection/>
    </xf>
    <xf numFmtId="176" fontId="6" fillId="0" borderId="20" xfId="104" applyNumberFormat="1" applyFont="1" applyBorder="1" applyAlignment="1">
      <alignment vertical="center"/>
      <protection/>
    </xf>
    <xf numFmtId="176" fontId="6" fillId="0" borderId="19" xfId="104" applyNumberFormat="1" applyFont="1" applyFill="1" applyBorder="1" applyAlignment="1">
      <alignment horizontal="left" vertical="center" shrinkToFit="1"/>
      <protection/>
    </xf>
    <xf numFmtId="176" fontId="6" fillId="0" borderId="21" xfId="104" applyNumberFormat="1" applyFont="1" applyFill="1" applyBorder="1" applyAlignment="1">
      <alignment horizontal="left" vertical="center" shrinkToFit="1"/>
      <protection/>
    </xf>
    <xf numFmtId="0" fontId="6" fillId="0" borderId="22" xfId="104" applyFont="1" applyFill="1" applyBorder="1" applyAlignment="1">
      <alignment vertical="center" shrinkToFit="1"/>
      <protection/>
    </xf>
    <xf numFmtId="176" fontId="6" fillId="0" borderId="23" xfId="104" applyNumberFormat="1" applyFont="1" applyFill="1" applyBorder="1" applyAlignment="1">
      <alignment horizontal="left" vertical="center" shrinkToFit="1"/>
      <protection/>
    </xf>
    <xf numFmtId="176" fontId="6" fillId="0" borderId="24" xfId="104" applyNumberFormat="1" applyFont="1" applyFill="1" applyBorder="1" applyAlignment="1">
      <alignment horizontal="left" vertical="center" shrinkToFit="1"/>
      <protection/>
    </xf>
    <xf numFmtId="176" fontId="6" fillId="0" borderId="25" xfId="104" applyNumberFormat="1" applyFont="1" applyFill="1" applyBorder="1" applyAlignment="1">
      <alignment horizontal="left" vertical="center" shrinkToFit="1"/>
      <protection/>
    </xf>
    <xf numFmtId="176" fontId="6" fillId="0" borderId="19" xfId="104" applyNumberFormat="1" applyFont="1" applyFill="1" applyBorder="1" applyAlignment="1">
      <alignment vertical="center" shrinkToFit="1"/>
      <protection/>
    </xf>
    <xf numFmtId="176" fontId="6" fillId="0" borderId="21" xfId="104" applyNumberFormat="1" applyFont="1" applyFill="1" applyBorder="1" applyAlignment="1">
      <alignment vertical="center" shrinkToFit="1"/>
      <protection/>
    </xf>
    <xf numFmtId="176" fontId="4" fillId="0" borderId="0" xfId="105" applyNumberFormat="1" applyFont="1" applyAlignment="1">
      <alignment vertical="center"/>
      <protection/>
    </xf>
    <xf numFmtId="176" fontId="5" fillId="0" borderId="0" xfId="105" applyNumberFormat="1" applyFont="1" applyAlignment="1">
      <alignment vertical="center"/>
      <protection/>
    </xf>
    <xf numFmtId="176" fontId="5" fillId="0" borderId="0" xfId="105" applyNumberFormat="1" applyFont="1" applyBorder="1" applyAlignment="1">
      <alignment horizontal="right" vertical="center"/>
      <protection/>
    </xf>
    <xf numFmtId="176" fontId="6" fillId="0" borderId="0" xfId="105" applyNumberFormat="1" applyFont="1" applyBorder="1" applyAlignment="1">
      <alignment horizontal="right" vertical="center"/>
      <protection/>
    </xf>
    <xf numFmtId="176" fontId="4" fillId="0" borderId="0" xfId="106" applyNumberFormat="1" applyFont="1" applyAlignment="1">
      <alignment horizontal="center" vertical="center"/>
      <protection/>
    </xf>
    <xf numFmtId="176" fontId="5" fillId="0" borderId="0" xfId="106" applyNumberFormat="1" applyFont="1" applyFill="1" applyBorder="1" applyAlignment="1">
      <alignment horizontal="left" vertical="center" shrinkToFit="1"/>
      <protection/>
    </xf>
    <xf numFmtId="176" fontId="6" fillId="0" borderId="26" xfId="106" applyNumberFormat="1" applyFont="1" applyFill="1" applyBorder="1" applyAlignment="1">
      <alignment horizontal="left" vertical="center" shrinkToFit="1"/>
      <protection/>
    </xf>
    <xf numFmtId="176" fontId="5" fillId="0" borderId="20" xfId="106" applyNumberFormat="1" applyFont="1" applyBorder="1" applyAlignment="1">
      <alignment vertical="center"/>
      <protection/>
    </xf>
    <xf numFmtId="0" fontId="6" fillId="0" borderId="20" xfId="106" applyFont="1" applyBorder="1" applyAlignment="1">
      <alignment vertical="center" wrapText="1"/>
      <protection/>
    </xf>
    <xf numFmtId="0" fontId="6" fillId="0" borderId="20" xfId="106" applyFont="1" applyBorder="1" applyAlignment="1">
      <alignment vertical="center"/>
      <protection/>
    </xf>
    <xf numFmtId="176" fontId="6" fillId="0" borderId="26" xfId="106" applyNumberFormat="1" applyFont="1" applyFill="1" applyBorder="1" applyAlignment="1">
      <alignment vertical="center" shrinkToFit="1"/>
      <protection/>
    </xf>
    <xf numFmtId="176" fontId="6" fillId="0" borderId="20" xfId="106" applyNumberFormat="1" applyFont="1" applyFill="1" applyBorder="1" applyAlignment="1">
      <alignment vertical="center" wrapText="1" shrinkToFit="1"/>
      <protection/>
    </xf>
    <xf numFmtId="3" fontId="10" fillId="0" borderId="20" xfId="106" applyNumberFormat="1" applyFont="1" applyBorder="1" applyAlignment="1">
      <alignment horizontal="left" vertical="center" wrapText="1"/>
      <protection/>
    </xf>
    <xf numFmtId="3" fontId="10" fillId="0" borderId="20" xfId="106" applyNumberFormat="1" applyFont="1" applyBorder="1" applyAlignment="1">
      <alignment horizontal="center" vertical="center" wrapText="1"/>
      <protection/>
    </xf>
    <xf numFmtId="176" fontId="6" fillId="0" borderId="19" xfId="106" applyNumberFormat="1" applyFont="1" applyFill="1" applyBorder="1" applyAlignment="1">
      <alignment horizontal="left" vertical="center" shrinkToFit="1"/>
      <protection/>
    </xf>
    <xf numFmtId="176" fontId="6" fillId="0" borderId="24" xfId="106" applyNumberFormat="1" applyFont="1" applyFill="1" applyBorder="1" applyAlignment="1">
      <alignment vertical="center" shrinkToFit="1"/>
      <protection/>
    </xf>
    <xf numFmtId="0" fontId="6" fillId="0" borderId="27" xfId="106" applyFont="1" applyBorder="1" applyAlignment="1">
      <alignment vertical="center"/>
      <protection/>
    </xf>
    <xf numFmtId="176" fontId="8" fillId="0" borderId="0" xfId="107" applyNumberFormat="1" applyFont="1" applyAlignment="1">
      <alignment horizontal="center" vertical="center"/>
      <protection/>
    </xf>
    <xf numFmtId="176" fontId="5" fillId="0" borderId="0" xfId="107" applyNumberFormat="1" applyFont="1" applyAlignment="1">
      <alignment vertical="center"/>
      <protection/>
    </xf>
    <xf numFmtId="176" fontId="11" fillId="0" borderId="0" xfId="107" applyNumberFormat="1" applyFont="1" applyFill="1" applyAlignment="1">
      <alignment vertical="center" shrinkToFit="1"/>
      <protection/>
    </xf>
    <xf numFmtId="176" fontId="12" fillId="0" borderId="0" xfId="107" applyNumberFormat="1" applyFont="1" applyFill="1" applyAlignment="1">
      <alignment vertical="center" shrinkToFit="1"/>
      <protection/>
    </xf>
    <xf numFmtId="0" fontId="0" fillId="0" borderId="0" xfId="0" applyFill="1" applyAlignment="1">
      <alignment/>
    </xf>
    <xf numFmtId="176" fontId="6" fillId="0" borderId="24" xfId="104" applyNumberFormat="1" applyFont="1" applyFill="1" applyBorder="1" applyAlignment="1">
      <alignment vertical="center" shrinkToFit="1"/>
      <protection/>
    </xf>
    <xf numFmtId="176" fontId="6" fillId="0" borderId="26" xfId="104" applyNumberFormat="1" applyFont="1" applyFill="1" applyBorder="1" applyAlignment="1">
      <alignment horizontal="left" vertical="center" shrinkToFit="1"/>
      <protection/>
    </xf>
    <xf numFmtId="176" fontId="6" fillId="0" borderId="28" xfId="104" applyNumberFormat="1" applyFont="1" applyFill="1" applyBorder="1" applyAlignment="1">
      <alignment vertical="center" shrinkToFit="1"/>
      <protection/>
    </xf>
    <xf numFmtId="176" fontId="6" fillId="0" borderId="26" xfId="104" applyNumberFormat="1" applyFont="1" applyFill="1" applyBorder="1" applyAlignment="1">
      <alignment vertical="center" shrinkToFit="1"/>
      <protection/>
    </xf>
    <xf numFmtId="176" fontId="6" fillId="0" borderId="29" xfId="104" applyNumberFormat="1" applyFont="1" applyFill="1" applyBorder="1" applyAlignment="1">
      <alignment horizontal="left" vertical="center" shrinkToFit="1"/>
      <protection/>
    </xf>
    <xf numFmtId="176" fontId="7" fillId="0" borderId="0" xfId="0" applyNumberFormat="1" applyFont="1" applyFill="1" applyAlignment="1">
      <alignment/>
    </xf>
    <xf numFmtId="176" fontId="6" fillId="0" borderId="19" xfId="106" applyNumberFormat="1" applyFont="1" applyFill="1" applyBorder="1" applyAlignment="1">
      <alignment vertical="center" shrinkToFit="1"/>
      <protection/>
    </xf>
    <xf numFmtId="176" fontId="6" fillId="0" borderId="24" xfId="106" applyNumberFormat="1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 horizontal="center" vertical="center"/>
    </xf>
    <xf numFmtId="176" fontId="4" fillId="0" borderId="0" xfId="105" applyNumberFormat="1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176" fontId="6" fillId="0" borderId="30" xfId="106" applyNumberFormat="1" applyFont="1" applyFill="1" applyBorder="1" applyAlignment="1">
      <alignment horizontal="left" vertical="center" shrinkToFit="1"/>
      <protection/>
    </xf>
    <xf numFmtId="176" fontId="6" fillId="0" borderId="31" xfId="104" applyNumberFormat="1" applyFont="1" applyFill="1" applyBorder="1" applyAlignment="1">
      <alignment horizontal="left" vertical="center" shrinkToFit="1"/>
      <protection/>
    </xf>
    <xf numFmtId="176" fontId="6" fillId="0" borderId="32" xfId="106" applyNumberFormat="1" applyFont="1" applyFill="1" applyBorder="1" applyAlignment="1">
      <alignment horizontal="left" vertical="center" shrinkToFit="1"/>
      <protection/>
    </xf>
    <xf numFmtId="177" fontId="6" fillId="0" borderId="26" xfId="79" applyNumberFormat="1" applyFont="1" applyFill="1" applyBorder="1" applyAlignment="1">
      <alignment horizontal="right" vertical="center" shrinkToFit="1"/>
    </xf>
    <xf numFmtId="177" fontId="6" fillId="0" borderId="33" xfId="104" applyNumberFormat="1" applyFont="1" applyFill="1" applyBorder="1" applyAlignment="1">
      <alignment horizontal="right" vertical="center" shrinkToFit="1"/>
      <protection/>
    </xf>
    <xf numFmtId="177" fontId="6" fillId="0" borderId="31" xfId="104" applyNumberFormat="1" applyFont="1" applyFill="1" applyBorder="1" applyAlignment="1">
      <alignment horizontal="right" vertical="center" shrinkToFit="1"/>
      <protection/>
    </xf>
    <xf numFmtId="177" fontId="6" fillId="0" borderId="0" xfId="104" applyNumberFormat="1" applyFont="1" applyFill="1" applyBorder="1" applyAlignment="1">
      <alignment horizontal="right" vertical="center" shrinkToFit="1"/>
      <protection/>
    </xf>
    <xf numFmtId="177" fontId="6" fillId="0" borderId="34" xfId="104" applyNumberFormat="1" applyFont="1" applyFill="1" applyBorder="1" applyAlignment="1">
      <alignment horizontal="right" vertical="center" shrinkToFit="1"/>
      <protection/>
    </xf>
    <xf numFmtId="177" fontId="6" fillId="0" borderId="28" xfId="79" applyNumberFormat="1" applyFont="1" applyFill="1" applyBorder="1" applyAlignment="1">
      <alignment horizontal="right" vertical="center" shrinkToFit="1"/>
    </xf>
    <xf numFmtId="177" fontId="6" fillId="0" borderId="34" xfId="79" applyNumberFormat="1" applyFont="1" applyFill="1" applyBorder="1" applyAlignment="1">
      <alignment horizontal="right" vertical="center" shrinkToFit="1"/>
    </xf>
    <xf numFmtId="177" fontId="6" fillId="0" borderId="31" xfId="79" applyNumberFormat="1" applyFont="1" applyFill="1" applyBorder="1" applyAlignment="1">
      <alignment horizontal="right" vertical="center" shrinkToFit="1"/>
    </xf>
    <xf numFmtId="178" fontId="6" fillId="0" borderId="26" xfId="79" applyNumberFormat="1" applyFont="1" applyFill="1" applyBorder="1" applyAlignment="1">
      <alignment horizontal="right" vertical="center" shrinkToFit="1"/>
    </xf>
    <xf numFmtId="178" fontId="6" fillId="0" borderId="24" xfId="104" applyNumberFormat="1" applyFont="1" applyFill="1" applyBorder="1" applyAlignment="1">
      <alignment horizontal="right" vertical="center" shrinkToFit="1"/>
      <protection/>
    </xf>
    <xf numFmtId="178" fontId="6" fillId="0" borderId="26" xfId="104" applyNumberFormat="1" applyFont="1" applyFill="1" applyBorder="1" applyAlignment="1">
      <alignment horizontal="right" vertical="center" shrinkToFit="1"/>
      <protection/>
    </xf>
    <xf numFmtId="178" fontId="6" fillId="0" borderId="25" xfId="104" applyNumberFormat="1" applyFont="1" applyFill="1" applyBorder="1" applyAlignment="1">
      <alignment horizontal="right" vertical="center" shrinkToFit="1"/>
      <protection/>
    </xf>
    <xf numFmtId="178" fontId="6" fillId="0" borderId="28" xfId="79" applyNumberFormat="1" applyFont="1" applyFill="1" applyBorder="1" applyAlignment="1">
      <alignment horizontal="right" vertical="center" shrinkToFit="1"/>
    </xf>
    <xf numFmtId="178" fontId="6" fillId="0" borderId="28" xfId="104" applyNumberFormat="1" applyFont="1" applyFill="1" applyBorder="1" applyAlignment="1">
      <alignment horizontal="right" vertical="center" shrinkToFit="1"/>
      <protection/>
    </xf>
    <xf numFmtId="176" fontId="6" fillId="0" borderId="35" xfId="104" applyNumberFormat="1" applyFont="1" applyFill="1" applyBorder="1" applyAlignment="1">
      <alignment horizontal="left" vertical="center" shrinkToFit="1"/>
      <protection/>
    </xf>
    <xf numFmtId="177" fontId="6" fillId="0" borderId="33" xfId="79" applyNumberFormat="1" applyFont="1" applyFill="1" applyBorder="1" applyAlignment="1">
      <alignment horizontal="right" vertical="center" shrinkToFit="1"/>
    </xf>
    <xf numFmtId="177" fontId="6" fillId="0" borderId="32" xfId="104" applyNumberFormat="1" applyFont="1" applyFill="1" applyBorder="1" applyAlignment="1">
      <alignment horizontal="right" vertical="center" shrinkToFit="1"/>
      <protection/>
    </xf>
    <xf numFmtId="176" fontId="6" fillId="0" borderId="36" xfId="104" applyNumberFormat="1" applyFont="1" applyBorder="1" applyAlignment="1">
      <alignment vertical="center"/>
      <protection/>
    </xf>
    <xf numFmtId="0" fontId="6" fillId="0" borderId="37" xfId="104" applyFont="1" applyFill="1" applyBorder="1" applyAlignment="1">
      <alignment vertical="center" shrinkToFit="1"/>
      <protection/>
    </xf>
    <xf numFmtId="177" fontId="6" fillId="0" borderId="38" xfId="104" applyNumberFormat="1" applyFont="1" applyFill="1" applyBorder="1" applyAlignment="1">
      <alignment horizontal="right" vertical="center" shrinkToFit="1"/>
      <protection/>
    </xf>
    <xf numFmtId="178" fontId="6" fillId="0" borderId="39" xfId="104" applyNumberFormat="1" applyFont="1" applyFill="1" applyBorder="1" applyAlignment="1">
      <alignment horizontal="right" vertical="center" shrinkToFit="1"/>
      <protection/>
    </xf>
    <xf numFmtId="176" fontId="6" fillId="0" borderId="27" xfId="104" applyNumberFormat="1" applyFont="1" applyBorder="1" applyAlignment="1">
      <alignment vertical="center"/>
      <protection/>
    </xf>
    <xf numFmtId="176" fontId="6" fillId="0" borderId="39" xfId="104" applyNumberFormat="1" applyFont="1" applyFill="1" applyBorder="1" applyAlignment="1">
      <alignment horizontal="left" vertical="center" shrinkToFit="1"/>
      <protection/>
    </xf>
    <xf numFmtId="176" fontId="6" fillId="0" borderId="40" xfId="104" applyNumberFormat="1" applyFont="1" applyFill="1" applyBorder="1" applyAlignment="1">
      <alignment horizontal="left" vertical="center" shrinkToFit="1"/>
      <protection/>
    </xf>
    <xf numFmtId="176" fontId="6" fillId="0" borderId="28" xfId="104" applyNumberFormat="1" applyFont="1" applyFill="1" applyBorder="1" applyAlignment="1">
      <alignment horizontal="left" vertical="center" shrinkToFit="1"/>
      <protection/>
    </xf>
    <xf numFmtId="176" fontId="6" fillId="0" borderId="32" xfId="104" applyNumberFormat="1" applyFont="1" applyFill="1" applyBorder="1" applyAlignment="1">
      <alignment horizontal="left" vertical="center" shrinkToFit="1"/>
      <protection/>
    </xf>
    <xf numFmtId="177" fontId="6" fillId="0" borderId="38" xfId="79" applyNumberFormat="1" applyFont="1" applyFill="1" applyBorder="1" applyAlignment="1">
      <alignment horizontal="right" vertical="center" shrinkToFit="1"/>
    </xf>
    <xf numFmtId="177" fontId="6" fillId="0" borderId="24" xfId="79" applyNumberFormat="1" applyFont="1" applyFill="1" applyBorder="1" applyAlignment="1">
      <alignment horizontal="right" vertical="center" shrinkToFit="1"/>
    </xf>
    <xf numFmtId="177" fontId="6" fillId="0" borderId="39" xfId="79" applyNumberFormat="1" applyFont="1" applyFill="1" applyBorder="1" applyAlignment="1">
      <alignment horizontal="right" vertical="center" shrinkToFit="1"/>
    </xf>
    <xf numFmtId="176" fontId="6" fillId="0" borderId="37" xfId="104" applyNumberFormat="1" applyFont="1" applyFill="1" applyBorder="1" applyAlignment="1">
      <alignment vertical="center" shrinkToFit="1"/>
      <protection/>
    </xf>
    <xf numFmtId="176" fontId="6" fillId="0" borderId="41" xfId="104" applyNumberFormat="1" applyFont="1" applyFill="1" applyBorder="1" applyAlignment="1">
      <alignment horizontal="left" vertical="center" shrinkToFit="1"/>
      <protection/>
    </xf>
    <xf numFmtId="0" fontId="6" fillId="0" borderId="35" xfId="104" applyFont="1" applyFill="1" applyBorder="1" applyAlignment="1">
      <alignment vertical="center" shrinkToFit="1"/>
      <protection/>
    </xf>
    <xf numFmtId="0" fontId="6" fillId="0" borderId="30" xfId="104" applyFont="1" applyFill="1" applyBorder="1" applyAlignment="1">
      <alignment vertical="center" shrinkToFit="1"/>
      <protection/>
    </xf>
    <xf numFmtId="176" fontId="6" fillId="0" borderId="22" xfId="104" applyNumberFormat="1" applyFont="1" applyFill="1" applyBorder="1" applyAlignment="1">
      <alignment horizontal="left" vertical="center" shrinkToFit="1"/>
      <protection/>
    </xf>
    <xf numFmtId="176" fontId="6" fillId="0" borderId="37" xfId="104" applyNumberFormat="1" applyFont="1" applyFill="1" applyBorder="1" applyAlignment="1">
      <alignment horizontal="left" vertical="center" shrinkToFit="1"/>
      <protection/>
    </xf>
    <xf numFmtId="176" fontId="6" fillId="0" borderId="42" xfId="104" applyNumberFormat="1" applyFont="1" applyFill="1" applyBorder="1" applyAlignment="1">
      <alignment horizontal="left" vertical="center" shrinkToFit="1"/>
      <protection/>
    </xf>
    <xf numFmtId="0" fontId="6" fillId="0" borderId="41" xfId="104" applyFont="1" applyFill="1" applyBorder="1" applyAlignment="1">
      <alignment vertical="center" shrinkToFit="1"/>
      <protection/>
    </xf>
    <xf numFmtId="176" fontId="6" fillId="0" borderId="22" xfId="104" applyNumberFormat="1" applyFont="1" applyFill="1" applyBorder="1" applyAlignment="1">
      <alignment vertical="center" shrinkToFit="1"/>
      <protection/>
    </xf>
    <xf numFmtId="176" fontId="6" fillId="0" borderId="43" xfId="104" applyNumberFormat="1" applyFont="1" applyFill="1" applyBorder="1" applyAlignment="1">
      <alignment horizontal="left" vertical="center" shrinkToFit="1"/>
      <protection/>
    </xf>
    <xf numFmtId="178" fontId="6" fillId="0" borderId="26" xfId="106" applyNumberFormat="1" applyFont="1" applyFill="1" applyBorder="1" applyAlignment="1">
      <alignment horizontal="right" vertical="center" shrinkToFit="1"/>
      <protection/>
    </xf>
    <xf numFmtId="178" fontId="6" fillId="0" borderId="24" xfId="106" applyNumberFormat="1" applyFont="1" applyFill="1" applyBorder="1" applyAlignment="1">
      <alignment horizontal="right" vertical="center" shrinkToFit="1"/>
      <protection/>
    </xf>
    <xf numFmtId="176" fontId="6" fillId="0" borderId="21" xfId="106" applyNumberFormat="1" applyFont="1" applyFill="1" applyBorder="1" applyAlignment="1">
      <alignment horizontal="left" vertical="center" shrinkToFit="1"/>
      <protection/>
    </xf>
    <xf numFmtId="176" fontId="6" fillId="0" borderId="22" xfId="106" applyNumberFormat="1" applyFont="1" applyFill="1" applyBorder="1" applyAlignment="1">
      <alignment horizontal="left" vertical="center" shrinkToFit="1"/>
      <protection/>
    </xf>
    <xf numFmtId="176" fontId="6" fillId="0" borderId="35" xfId="106" applyNumberFormat="1" applyFont="1" applyFill="1" applyBorder="1" applyAlignment="1">
      <alignment horizontal="center" vertical="center" shrinkToFit="1"/>
      <protection/>
    </xf>
    <xf numFmtId="176" fontId="6" fillId="0" borderId="29" xfId="106" applyNumberFormat="1" applyFont="1" applyFill="1" applyBorder="1" applyAlignment="1">
      <alignment horizontal="center" vertical="center" shrinkToFit="1"/>
      <protection/>
    </xf>
    <xf numFmtId="176" fontId="6" fillId="0" borderId="42" xfId="106" applyNumberFormat="1" applyFont="1" applyFill="1" applyBorder="1" applyAlignment="1">
      <alignment horizontal="center" vertical="center" shrinkToFit="1"/>
      <protection/>
    </xf>
    <xf numFmtId="0" fontId="6" fillId="0" borderId="35" xfId="106" applyFont="1" applyFill="1" applyBorder="1" applyAlignment="1">
      <alignment horizontal="left" vertical="center" shrinkToFit="1"/>
      <protection/>
    </xf>
    <xf numFmtId="0" fontId="6" fillId="0" borderId="42" xfId="106" applyFont="1" applyFill="1" applyBorder="1" applyAlignment="1">
      <alignment horizontal="left" vertical="center" shrinkToFit="1"/>
      <protection/>
    </xf>
    <xf numFmtId="176" fontId="6" fillId="0" borderId="35" xfId="106" applyNumberFormat="1" applyFont="1" applyFill="1" applyBorder="1" applyAlignment="1">
      <alignment horizontal="left" vertical="center" shrinkToFit="1"/>
      <protection/>
    </xf>
    <xf numFmtId="0" fontId="6" fillId="0" borderId="41" xfId="106" applyFont="1" applyFill="1" applyBorder="1" applyAlignment="1">
      <alignment horizontal="left" vertical="center" shrinkToFit="1"/>
      <protection/>
    </xf>
    <xf numFmtId="176" fontId="6" fillId="0" borderId="37" xfId="106" applyNumberFormat="1" applyFont="1" applyFill="1" applyBorder="1" applyAlignment="1">
      <alignment horizontal="left" vertical="center" shrinkToFit="1"/>
      <protection/>
    </xf>
    <xf numFmtId="176" fontId="6" fillId="0" borderId="43" xfId="106" applyNumberFormat="1" applyFont="1" applyFill="1" applyBorder="1" applyAlignment="1">
      <alignment horizontal="left" vertical="center" shrinkToFit="1"/>
      <protection/>
    </xf>
    <xf numFmtId="176" fontId="6" fillId="0" borderId="39" xfId="106" applyNumberFormat="1" applyFont="1" applyFill="1" applyBorder="1" applyAlignment="1">
      <alignment vertical="center" shrinkToFit="1"/>
      <protection/>
    </xf>
    <xf numFmtId="178" fontId="6" fillId="0" borderId="39" xfId="106" applyNumberFormat="1" applyFont="1" applyFill="1" applyBorder="1" applyAlignment="1">
      <alignment horizontal="right" vertical="center" shrinkToFit="1"/>
      <protection/>
    </xf>
    <xf numFmtId="0" fontId="6" fillId="0" borderId="27" xfId="106" applyFont="1" applyBorder="1" applyAlignment="1">
      <alignment vertical="center" wrapText="1"/>
      <protection/>
    </xf>
    <xf numFmtId="176" fontId="5" fillId="0" borderId="21" xfId="106" applyNumberFormat="1" applyFont="1" applyFill="1" applyBorder="1" applyAlignment="1">
      <alignment horizontal="left" vertical="center" shrinkToFit="1"/>
      <protection/>
    </xf>
    <xf numFmtId="176" fontId="6" fillId="0" borderId="43" xfId="106" applyNumberFormat="1" applyFont="1" applyFill="1" applyBorder="1" applyAlignment="1">
      <alignment horizontal="center" vertical="center" shrinkToFit="1"/>
      <protection/>
    </xf>
    <xf numFmtId="176" fontId="6" fillId="0" borderId="39" xfId="106" applyNumberFormat="1" applyFont="1" applyFill="1" applyBorder="1" applyAlignment="1">
      <alignment horizontal="left" vertical="center" shrinkToFit="1"/>
      <protection/>
    </xf>
    <xf numFmtId="3" fontId="10" fillId="0" borderId="27" xfId="106" applyNumberFormat="1" applyFont="1" applyBorder="1" applyAlignment="1">
      <alignment horizontal="left" vertical="center" wrapText="1"/>
      <protection/>
    </xf>
    <xf numFmtId="176" fontId="6" fillId="0" borderId="19" xfId="106" applyNumberFormat="1" applyFont="1" applyFill="1" applyBorder="1" applyAlignment="1">
      <alignment horizontal="center" vertical="center" shrinkToFit="1"/>
      <protection/>
    </xf>
    <xf numFmtId="176" fontId="6" fillId="0" borderId="21" xfId="106" applyNumberFormat="1" applyFont="1" applyFill="1" applyBorder="1" applyAlignment="1">
      <alignment horizontal="center" vertical="center" shrinkToFit="1"/>
      <protection/>
    </xf>
    <xf numFmtId="176" fontId="6" fillId="0" borderId="22" xfId="106" applyNumberFormat="1" applyFont="1" applyFill="1" applyBorder="1" applyAlignment="1">
      <alignment horizontal="center" vertical="center" shrinkToFit="1"/>
      <protection/>
    </xf>
    <xf numFmtId="176" fontId="6" fillId="0" borderId="29" xfId="106" applyNumberFormat="1" applyFont="1" applyFill="1" applyBorder="1" applyAlignment="1">
      <alignment horizontal="left" vertical="center" shrinkToFit="1"/>
      <protection/>
    </xf>
    <xf numFmtId="176" fontId="6" fillId="0" borderId="22" xfId="106" applyNumberFormat="1" applyFont="1" applyFill="1" applyBorder="1" applyAlignment="1">
      <alignment vertical="center" shrinkToFit="1"/>
      <protection/>
    </xf>
    <xf numFmtId="176" fontId="6" fillId="0" borderId="37" xfId="106" applyNumberFormat="1" applyFont="1" applyFill="1" applyBorder="1" applyAlignment="1">
      <alignment horizontal="center" vertical="center" shrinkToFit="1"/>
      <protection/>
    </xf>
    <xf numFmtId="176" fontId="6" fillId="0" borderId="42" xfId="106" applyNumberFormat="1" applyFont="1" applyFill="1" applyBorder="1" applyAlignment="1">
      <alignment horizontal="left" vertical="center" shrinkToFit="1"/>
      <protection/>
    </xf>
    <xf numFmtId="176" fontId="6" fillId="0" borderId="0" xfId="106" applyNumberFormat="1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/>
    </xf>
    <xf numFmtId="176" fontId="5" fillId="0" borderId="26" xfId="106" applyNumberFormat="1" applyFont="1" applyBorder="1" applyAlignment="1">
      <alignment vertical="center"/>
      <protection/>
    </xf>
    <xf numFmtId="0" fontId="6" fillId="0" borderId="26" xfId="106" applyFont="1" applyBorder="1" applyAlignment="1">
      <alignment vertical="center" wrapText="1"/>
      <protection/>
    </xf>
    <xf numFmtId="0" fontId="6" fillId="0" borderId="26" xfId="106" applyFont="1" applyBorder="1" applyAlignment="1">
      <alignment vertical="center"/>
      <protection/>
    </xf>
    <xf numFmtId="3" fontId="10" fillId="0" borderId="26" xfId="106" applyNumberFormat="1" applyFont="1" applyBorder="1" applyAlignment="1">
      <alignment horizontal="left" vertical="center" wrapText="1"/>
      <protection/>
    </xf>
    <xf numFmtId="176" fontId="6" fillId="0" borderId="0" xfId="104" applyNumberFormat="1" applyFont="1" applyAlignment="1">
      <alignment vertical="center"/>
      <protection/>
    </xf>
    <xf numFmtId="178" fontId="6" fillId="0" borderId="34" xfId="79" applyNumberFormat="1" applyFont="1" applyFill="1" applyBorder="1" applyAlignment="1">
      <alignment horizontal="right" vertical="center" shrinkToFit="1"/>
    </xf>
    <xf numFmtId="178" fontId="6" fillId="0" borderId="44" xfId="79" applyNumberFormat="1" applyFont="1" applyFill="1" applyBorder="1" applyAlignment="1">
      <alignment horizontal="right" vertical="center" shrinkToFit="1"/>
    </xf>
    <xf numFmtId="178" fontId="6" fillId="0" borderId="0" xfId="79" applyNumberFormat="1" applyFont="1" applyFill="1" applyBorder="1" applyAlignment="1">
      <alignment horizontal="right" vertical="center" shrinkToFit="1"/>
    </xf>
    <xf numFmtId="178" fontId="6" fillId="0" borderId="25" xfId="106" applyNumberFormat="1" applyFont="1" applyFill="1" applyBorder="1" applyAlignment="1">
      <alignment horizontal="right" vertical="center" shrinkToFit="1"/>
      <protection/>
    </xf>
    <xf numFmtId="0" fontId="6" fillId="0" borderId="25" xfId="106" applyFont="1" applyBorder="1" applyAlignment="1">
      <alignment vertical="center" wrapText="1"/>
      <protection/>
    </xf>
    <xf numFmtId="0" fontId="6" fillId="0" borderId="24" xfId="106" applyFont="1" applyBorder="1" applyAlignment="1">
      <alignment vertical="center"/>
      <protection/>
    </xf>
    <xf numFmtId="0" fontId="6" fillId="0" borderId="24" xfId="106" applyFont="1" applyBorder="1" applyAlignment="1">
      <alignment vertical="center" wrapText="1"/>
      <protection/>
    </xf>
    <xf numFmtId="0" fontId="5" fillId="0" borderId="19" xfId="105" applyFont="1" applyFill="1" applyBorder="1" applyAlignment="1">
      <alignment vertical="center" shrinkToFit="1"/>
      <protection/>
    </xf>
    <xf numFmtId="0" fontId="5" fillId="0" borderId="22" xfId="105" applyFont="1" applyFill="1" applyBorder="1" applyAlignment="1">
      <alignment vertical="center" shrinkToFit="1"/>
      <protection/>
    </xf>
    <xf numFmtId="176" fontId="5" fillId="0" borderId="24" xfId="105" applyNumberFormat="1" applyFont="1" applyFill="1" applyBorder="1" applyAlignment="1">
      <alignment vertical="center" shrinkToFit="1"/>
      <protection/>
    </xf>
    <xf numFmtId="0" fontId="5" fillId="0" borderId="21" xfId="105" applyFont="1" applyFill="1" applyBorder="1" applyAlignment="1">
      <alignment vertical="center" shrinkToFit="1"/>
      <protection/>
    </xf>
    <xf numFmtId="176" fontId="5" fillId="0" borderId="19" xfId="105" applyNumberFormat="1" applyFont="1" applyFill="1" applyBorder="1" applyAlignment="1">
      <alignment horizontal="left" vertical="center" shrinkToFit="1"/>
      <protection/>
    </xf>
    <xf numFmtId="176" fontId="5" fillId="0" borderId="21" xfId="105" applyNumberFormat="1" applyFont="1" applyFill="1" applyBorder="1" applyAlignment="1">
      <alignment horizontal="left" vertical="center" shrinkToFit="1"/>
      <protection/>
    </xf>
    <xf numFmtId="176" fontId="5" fillId="0" borderId="26" xfId="105" applyNumberFormat="1" applyFont="1" applyFill="1" applyBorder="1" applyAlignment="1">
      <alignment vertical="center" shrinkToFit="1"/>
      <protection/>
    </xf>
    <xf numFmtId="176" fontId="5" fillId="0" borderId="21" xfId="104" applyNumberFormat="1" applyFont="1" applyFill="1" applyBorder="1" applyAlignment="1">
      <alignment vertical="center" shrinkToFit="1"/>
      <protection/>
    </xf>
    <xf numFmtId="0" fontId="6" fillId="0" borderId="22" xfId="105" applyFont="1" applyFill="1" applyBorder="1" applyAlignment="1">
      <alignment vertical="center" shrinkToFit="1"/>
      <protection/>
    </xf>
    <xf numFmtId="176" fontId="6" fillId="0" borderId="24" xfId="105" applyNumberFormat="1" applyFont="1" applyFill="1" applyBorder="1" applyAlignment="1">
      <alignment vertical="center" shrinkToFit="1"/>
      <protection/>
    </xf>
    <xf numFmtId="176" fontId="6" fillId="0" borderId="45" xfId="105" applyNumberFormat="1" applyFont="1" applyFill="1" applyBorder="1" applyAlignment="1">
      <alignment vertical="center" shrinkToFit="1"/>
      <protection/>
    </xf>
    <xf numFmtId="176" fontId="6" fillId="0" borderId="25" xfId="105" applyNumberFormat="1" applyFont="1" applyFill="1" applyBorder="1" applyAlignment="1">
      <alignment vertical="center" shrinkToFit="1"/>
      <protection/>
    </xf>
    <xf numFmtId="0" fontId="6" fillId="0" borderId="37" xfId="105" applyFont="1" applyFill="1" applyBorder="1" applyAlignment="1">
      <alignment vertical="center" shrinkToFit="1"/>
      <protection/>
    </xf>
    <xf numFmtId="176" fontId="6" fillId="0" borderId="22" xfId="105" applyNumberFormat="1" applyFont="1" applyFill="1" applyBorder="1" applyAlignment="1">
      <alignment horizontal="left" vertical="center" shrinkToFit="1"/>
      <protection/>
    </xf>
    <xf numFmtId="176" fontId="6" fillId="0" borderId="35" xfId="105" applyNumberFormat="1" applyFont="1" applyFill="1" applyBorder="1" applyAlignment="1">
      <alignment horizontal="left" vertical="center" shrinkToFit="1"/>
      <protection/>
    </xf>
    <xf numFmtId="176" fontId="6" fillId="0" borderId="42" xfId="105" applyNumberFormat="1" applyFont="1" applyFill="1" applyBorder="1" applyAlignment="1">
      <alignment horizontal="left" vertical="center" shrinkToFit="1"/>
      <protection/>
    </xf>
    <xf numFmtId="176" fontId="6" fillId="0" borderId="26" xfId="105" applyNumberFormat="1" applyFont="1" applyFill="1" applyBorder="1" applyAlignment="1">
      <alignment vertical="center" shrinkToFit="1"/>
      <protection/>
    </xf>
    <xf numFmtId="176" fontId="6" fillId="0" borderId="26" xfId="105" applyNumberFormat="1" applyFont="1" applyFill="1" applyBorder="1" applyAlignment="1">
      <alignment horizontal="left" vertical="center" shrinkToFit="1"/>
      <protection/>
    </xf>
    <xf numFmtId="0" fontId="14" fillId="0" borderId="0" xfId="0" applyFont="1" applyFill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176" fontId="6" fillId="0" borderId="32" xfId="105" applyNumberFormat="1" applyFont="1" applyFill="1" applyBorder="1" applyAlignment="1">
      <alignment vertical="center" shrinkToFit="1"/>
      <protection/>
    </xf>
    <xf numFmtId="176" fontId="6" fillId="0" borderId="46" xfId="105" applyNumberFormat="1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/>
    </xf>
    <xf numFmtId="176" fontId="6" fillId="0" borderId="47" xfId="105" applyNumberFormat="1" applyFont="1" applyFill="1" applyBorder="1" applyAlignment="1">
      <alignment horizontal="center" vertical="center" shrinkToFit="1"/>
      <protection/>
    </xf>
    <xf numFmtId="176" fontId="5" fillId="0" borderId="32" xfId="105" applyNumberFormat="1" applyFont="1" applyFill="1" applyBorder="1" applyAlignment="1">
      <alignment vertical="center" shrinkToFit="1"/>
      <protection/>
    </xf>
    <xf numFmtId="176" fontId="6" fillId="0" borderId="20" xfId="105" applyNumberFormat="1" applyFont="1" applyFill="1" applyBorder="1" applyAlignment="1">
      <alignment horizontal="center" vertical="center" shrinkToFit="1"/>
      <protection/>
    </xf>
    <xf numFmtId="176" fontId="6" fillId="0" borderId="48" xfId="105" applyNumberFormat="1" applyFont="1" applyFill="1" applyBorder="1" applyAlignment="1">
      <alignment horizontal="center" vertical="center" shrinkToFit="1"/>
      <protection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76" fontId="6" fillId="0" borderId="49" xfId="105" applyNumberFormat="1" applyFont="1" applyFill="1" applyBorder="1" applyAlignment="1">
      <alignment vertical="center" shrinkToFit="1"/>
      <protection/>
    </xf>
    <xf numFmtId="177" fontId="6" fillId="0" borderId="45" xfId="79" applyNumberFormat="1" applyFont="1" applyFill="1" applyBorder="1" applyAlignment="1">
      <alignment horizontal="right" vertical="center" shrinkToFit="1"/>
    </xf>
    <xf numFmtId="176" fontId="4" fillId="0" borderId="0" xfId="105" applyNumberFormat="1" applyFont="1" applyAlignment="1">
      <alignment horizontal="right" vertical="center"/>
      <protection/>
    </xf>
    <xf numFmtId="176" fontId="5" fillId="0" borderId="0" xfId="105" applyNumberFormat="1" applyFont="1" applyAlignment="1">
      <alignment horizontal="right" vertical="center"/>
      <protection/>
    </xf>
    <xf numFmtId="177" fontId="6" fillId="0" borderId="32" xfId="79" applyNumberFormat="1" applyFont="1" applyFill="1" applyBorder="1" applyAlignment="1">
      <alignment horizontal="right" vertical="center" shrinkToFit="1"/>
    </xf>
    <xf numFmtId="177" fontId="6" fillId="0" borderId="32" xfId="105" applyNumberFormat="1" applyFont="1" applyFill="1" applyBorder="1" applyAlignment="1">
      <alignment horizontal="right" vertical="center" shrinkToFit="1"/>
      <protection/>
    </xf>
    <xf numFmtId="177" fontId="6" fillId="0" borderId="45" xfId="105" applyNumberFormat="1" applyFont="1" applyFill="1" applyBorder="1" applyAlignment="1">
      <alignment horizontal="right" vertical="center" shrinkToFit="1"/>
      <protection/>
    </xf>
    <xf numFmtId="177" fontId="6" fillId="0" borderId="26" xfId="105" applyNumberFormat="1" applyFont="1" applyFill="1" applyBorder="1" applyAlignment="1">
      <alignment horizontal="right" vertical="center" shrinkToFit="1"/>
      <protection/>
    </xf>
    <xf numFmtId="177" fontId="6" fillId="0" borderId="39" xfId="105" applyNumberFormat="1" applyFont="1" applyFill="1" applyBorder="1" applyAlignment="1">
      <alignment horizontal="right" vertical="center" shrinkToFi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6" fillId="0" borderId="0" xfId="105" applyNumberFormat="1" applyFont="1" applyFill="1" applyBorder="1" applyAlignment="1">
      <alignment horizontal="left" vertical="center" shrinkToFit="1"/>
      <protection/>
    </xf>
    <xf numFmtId="176" fontId="6" fillId="0" borderId="50" xfId="105" applyNumberFormat="1" applyFont="1" applyFill="1" applyBorder="1" applyAlignment="1">
      <alignment vertical="center" shrinkToFit="1"/>
      <protection/>
    </xf>
    <xf numFmtId="0" fontId="6" fillId="0" borderId="0" xfId="105" applyFont="1" applyFill="1" applyBorder="1" applyAlignment="1">
      <alignment vertical="center" shrinkToFit="1"/>
      <protection/>
    </xf>
    <xf numFmtId="0" fontId="6" fillId="0" borderId="35" xfId="105" applyFont="1" applyFill="1" applyBorder="1" applyAlignment="1">
      <alignment vertical="center" shrinkToFit="1"/>
      <protection/>
    </xf>
    <xf numFmtId="176" fontId="6" fillId="0" borderId="0" xfId="106" applyNumberFormat="1" applyFont="1" applyFill="1" applyBorder="1" applyAlignment="1">
      <alignment horizontal="center" vertical="center" shrinkToFit="1"/>
      <protection/>
    </xf>
    <xf numFmtId="176" fontId="6" fillId="0" borderId="34" xfId="106" applyNumberFormat="1" applyFont="1" applyFill="1" applyBorder="1" applyAlignment="1">
      <alignment horizontal="center" vertical="center" shrinkToFit="1"/>
      <protection/>
    </xf>
    <xf numFmtId="176" fontId="6" fillId="0" borderId="34" xfId="106" applyNumberFormat="1" applyFont="1" applyFill="1" applyBorder="1" applyAlignment="1">
      <alignment horizontal="left" vertical="center" shrinkToFit="1"/>
      <protection/>
    </xf>
    <xf numFmtId="176" fontId="6" fillId="0" borderId="0" xfId="106" applyNumberFormat="1" applyFont="1" applyFill="1" applyBorder="1" applyAlignment="1">
      <alignment vertical="center" shrinkToFit="1"/>
      <protection/>
    </xf>
    <xf numFmtId="0" fontId="5" fillId="0" borderId="26" xfId="106" applyFont="1" applyBorder="1" applyAlignment="1">
      <alignment vertical="center" wrapText="1"/>
      <protection/>
    </xf>
    <xf numFmtId="176" fontId="6" fillId="0" borderId="44" xfId="106" applyNumberFormat="1" applyFont="1" applyFill="1" applyBorder="1" applyAlignment="1">
      <alignment horizontal="left" vertical="center" shrinkToFit="1"/>
      <protection/>
    </xf>
    <xf numFmtId="0" fontId="6" fillId="0" borderId="0" xfId="106" applyFont="1" applyFill="1" applyBorder="1" applyAlignment="1">
      <alignment horizontal="left" vertical="center" shrinkToFit="1"/>
      <protection/>
    </xf>
    <xf numFmtId="0" fontId="6" fillId="0" borderId="44" xfId="106" applyFont="1" applyFill="1" applyBorder="1" applyAlignment="1">
      <alignment horizontal="left" vertical="center" shrinkToFit="1"/>
      <protection/>
    </xf>
    <xf numFmtId="178" fontId="16" fillId="0" borderId="51" xfId="106" applyNumberFormat="1" applyFont="1" applyFill="1" applyBorder="1" applyAlignment="1">
      <alignment horizontal="right" vertical="center" shrinkToFit="1"/>
      <protection/>
    </xf>
    <xf numFmtId="176" fontId="16" fillId="0" borderId="51" xfId="106" applyNumberFormat="1" applyFont="1" applyBorder="1" applyAlignment="1">
      <alignment vertical="center"/>
      <protection/>
    </xf>
    <xf numFmtId="0" fontId="18" fillId="0" borderId="0" xfId="0" applyFont="1" applyAlignment="1">
      <alignment/>
    </xf>
    <xf numFmtId="0" fontId="16" fillId="0" borderId="51" xfId="106" applyFont="1" applyBorder="1" applyAlignment="1">
      <alignment vertical="center"/>
      <protection/>
    </xf>
    <xf numFmtId="178" fontId="16" fillId="0" borderId="52" xfId="106" applyNumberFormat="1" applyFont="1" applyFill="1" applyBorder="1" applyAlignment="1">
      <alignment horizontal="right" vertical="center" shrinkToFit="1"/>
      <protection/>
    </xf>
    <xf numFmtId="178" fontId="16" fillId="50" borderId="53" xfId="106" applyNumberFormat="1" applyFont="1" applyFill="1" applyBorder="1" applyAlignment="1">
      <alignment horizontal="right" vertical="center" shrinkToFit="1"/>
      <protection/>
    </xf>
    <xf numFmtId="3" fontId="16" fillId="50" borderId="53" xfId="106" applyNumberFormat="1" applyFont="1" applyFill="1" applyBorder="1" applyAlignment="1">
      <alignment vertical="center"/>
      <protection/>
    </xf>
    <xf numFmtId="0" fontId="16" fillId="0" borderId="51" xfId="106" applyFont="1" applyBorder="1" applyAlignment="1">
      <alignment vertical="center" wrapText="1"/>
      <protection/>
    </xf>
    <xf numFmtId="0" fontId="16" fillId="50" borderId="53" xfId="106" applyFont="1" applyFill="1" applyBorder="1" applyAlignment="1">
      <alignment vertical="center"/>
      <protection/>
    </xf>
    <xf numFmtId="178" fontId="16" fillId="55" borderId="53" xfId="106" applyNumberFormat="1" applyFont="1" applyFill="1" applyBorder="1" applyAlignment="1">
      <alignment horizontal="right" vertical="center" shrinkToFit="1"/>
      <protection/>
    </xf>
    <xf numFmtId="0" fontId="16" fillId="55" borderId="53" xfId="106" applyFont="1" applyFill="1" applyBorder="1" applyAlignment="1">
      <alignment vertical="center"/>
      <protection/>
    </xf>
    <xf numFmtId="0" fontId="19" fillId="0" borderId="0" xfId="0" applyFont="1" applyAlignment="1">
      <alignment/>
    </xf>
    <xf numFmtId="176" fontId="5" fillId="0" borderId="19" xfId="106" applyNumberFormat="1" applyFont="1" applyFill="1" applyBorder="1" applyAlignment="1">
      <alignment horizontal="left" vertical="center" shrinkToFit="1"/>
      <protection/>
    </xf>
    <xf numFmtId="178" fontId="5" fillId="0" borderId="26" xfId="106" applyNumberFormat="1" applyFont="1" applyFill="1" applyBorder="1" applyAlignment="1">
      <alignment horizontal="right" vertical="center" shrinkToFit="1"/>
      <protection/>
    </xf>
    <xf numFmtId="176" fontId="9" fillId="0" borderId="46" xfId="107" applyNumberFormat="1" applyFont="1" applyFill="1" applyBorder="1" applyAlignment="1">
      <alignment horizontal="center" vertical="center"/>
      <protection/>
    </xf>
    <xf numFmtId="177" fontId="15" fillId="0" borderId="46" xfId="79" applyNumberFormat="1" applyFont="1" applyFill="1" applyBorder="1" applyAlignment="1">
      <alignment horizontal="center" vertical="center" shrinkToFit="1"/>
    </xf>
    <xf numFmtId="0" fontId="5" fillId="0" borderId="26" xfId="106" applyFont="1" applyBorder="1" applyAlignment="1">
      <alignment vertical="center"/>
      <protection/>
    </xf>
    <xf numFmtId="177" fontId="9" fillId="0" borderId="46" xfId="107" applyNumberFormat="1" applyFont="1" applyFill="1" applyBorder="1" applyAlignment="1">
      <alignment horizontal="center" vertical="center" shrinkToFit="1"/>
      <protection/>
    </xf>
    <xf numFmtId="177" fontId="15" fillId="0" borderId="46" xfId="79" applyNumberFormat="1" applyFont="1" applyFill="1" applyBorder="1" applyAlignment="1">
      <alignment horizontal="center" vertical="center"/>
    </xf>
    <xf numFmtId="176" fontId="5" fillId="0" borderId="46" xfId="107" applyNumberFormat="1" applyFont="1" applyFill="1" applyBorder="1" applyAlignment="1">
      <alignment horizontal="center" vertical="center" shrinkToFit="1"/>
      <protection/>
    </xf>
    <xf numFmtId="176" fontId="5" fillId="0" borderId="21" xfId="106" applyNumberFormat="1" applyFont="1" applyFill="1" applyBorder="1" applyAlignment="1">
      <alignment horizontal="center" vertical="center" shrinkToFit="1"/>
      <protection/>
    </xf>
    <xf numFmtId="176" fontId="5" fillId="0" borderId="19" xfId="106" applyNumberFormat="1" applyFont="1" applyFill="1" applyBorder="1" applyAlignment="1">
      <alignment horizontal="center" vertical="center" shrinkToFit="1"/>
      <protection/>
    </xf>
    <xf numFmtId="177" fontId="7" fillId="0" borderId="46" xfId="79" applyNumberFormat="1" applyFont="1" applyFill="1" applyBorder="1" applyAlignment="1">
      <alignment horizontal="center" vertical="center"/>
    </xf>
    <xf numFmtId="177" fontId="7" fillId="0" borderId="46" xfId="79" applyNumberFormat="1" applyFont="1" applyFill="1" applyBorder="1" applyAlignment="1">
      <alignment horizontal="center" vertical="center" shrinkToFit="1"/>
    </xf>
    <xf numFmtId="177" fontId="13" fillId="0" borderId="46" xfId="107" applyNumberFormat="1" applyFont="1" applyFill="1" applyBorder="1" applyAlignment="1">
      <alignment horizontal="center" vertical="center" shrinkToFit="1"/>
      <protection/>
    </xf>
    <xf numFmtId="177" fontId="13" fillId="0" borderId="46" xfId="107" applyNumberFormat="1" applyFont="1" applyFill="1" applyBorder="1" applyAlignment="1">
      <alignment horizontal="center" vertical="center"/>
      <protection/>
    </xf>
    <xf numFmtId="177" fontId="7" fillId="0" borderId="47" xfId="79" applyNumberFormat="1" applyFont="1" applyFill="1" applyBorder="1" applyAlignment="1">
      <alignment horizontal="center" vertical="center"/>
    </xf>
    <xf numFmtId="177" fontId="7" fillId="0" borderId="47" xfId="79" applyNumberFormat="1" applyFont="1" applyFill="1" applyBorder="1" applyAlignment="1">
      <alignment horizontal="center" vertical="center" shrinkToFit="1"/>
    </xf>
    <xf numFmtId="178" fontId="6" fillId="0" borderId="52" xfId="106" applyNumberFormat="1" applyFont="1" applyFill="1" applyBorder="1" applyAlignment="1">
      <alignment horizontal="right" vertical="center" shrinkToFit="1"/>
      <protection/>
    </xf>
    <xf numFmtId="176" fontId="6" fillId="0" borderId="46" xfId="107" applyNumberFormat="1" applyFont="1" applyFill="1" applyBorder="1" applyAlignment="1">
      <alignment horizontal="center" vertical="center" shrinkToFit="1"/>
      <protection/>
    </xf>
    <xf numFmtId="176" fontId="6" fillId="0" borderId="32" xfId="106" applyNumberFormat="1" applyFont="1" applyFill="1" applyBorder="1" applyAlignment="1">
      <alignment vertical="center" shrinkToFit="1"/>
      <protection/>
    </xf>
    <xf numFmtId="176" fontId="6" fillId="0" borderId="44" xfId="106" applyNumberFormat="1" applyFont="1" applyFill="1" applyBorder="1" applyAlignment="1">
      <alignment vertical="center" shrinkToFit="1"/>
      <protection/>
    </xf>
    <xf numFmtId="177" fontId="6" fillId="0" borderId="26" xfId="79" applyNumberFormat="1" applyFont="1" applyFill="1" applyBorder="1" applyAlignment="1">
      <alignment horizontal="left" vertical="center" shrinkToFit="1"/>
    </xf>
    <xf numFmtId="0" fontId="6" fillId="0" borderId="34" xfId="105" applyFont="1" applyFill="1" applyBorder="1" applyAlignment="1">
      <alignment vertical="center" shrinkToFit="1"/>
      <protection/>
    </xf>
    <xf numFmtId="176" fontId="6" fillId="0" borderId="0" xfId="105" applyNumberFormat="1" applyFont="1" applyFill="1" applyBorder="1" applyAlignment="1">
      <alignment vertical="center" shrinkToFit="1"/>
      <protection/>
    </xf>
    <xf numFmtId="176" fontId="6" fillId="0" borderId="30" xfId="105" applyNumberFormat="1" applyFont="1" applyFill="1" applyBorder="1" applyAlignment="1">
      <alignment vertical="center" shrinkToFit="1"/>
      <protection/>
    </xf>
    <xf numFmtId="176" fontId="6" fillId="0" borderId="44" xfId="105" applyNumberFormat="1" applyFont="1" applyFill="1" applyBorder="1" applyAlignment="1">
      <alignment horizontal="left" vertical="center" shrinkToFit="1"/>
      <protection/>
    </xf>
    <xf numFmtId="177" fontId="6" fillId="0" borderId="24" xfId="105" applyNumberFormat="1" applyFont="1" applyFill="1" applyBorder="1" applyAlignment="1">
      <alignment horizontal="right" vertical="center" shrinkToFit="1"/>
      <protection/>
    </xf>
    <xf numFmtId="177" fontId="6" fillId="0" borderId="40" xfId="79" applyNumberFormat="1" applyFont="1" applyFill="1" applyBorder="1" applyAlignment="1">
      <alignment horizontal="right" vertical="center" shrinkToFit="1"/>
    </xf>
    <xf numFmtId="176" fontId="6" fillId="0" borderId="0" xfId="104" applyNumberFormat="1" applyFont="1" applyFill="1" applyBorder="1" applyAlignment="1">
      <alignment horizontal="left" vertical="center" shrinkToFit="1"/>
      <protection/>
    </xf>
    <xf numFmtId="177" fontId="6" fillId="0" borderId="25" xfId="79" applyNumberFormat="1" applyFont="1" applyFill="1" applyBorder="1" applyAlignment="1">
      <alignment horizontal="right" vertical="center" shrinkToFit="1"/>
    </xf>
    <xf numFmtId="176" fontId="6" fillId="0" borderId="44" xfId="104" applyNumberFormat="1" applyFont="1" applyFill="1" applyBorder="1" applyAlignment="1">
      <alignment horizontal="left" vertical="center" shrinkToFit="1"/>
      <protection/>
    </xf>
    <xf numFmtId="178" fontId="6" fillId="0" borderId="46" xfId="79" applyNumberFormat="1" applyFont="1" applyFill="1" applyBorder="1" applyAlignment="1">
      <alignment horizontal="right" vertical="center" shrinkToFit="1"/>
    </xf>
    <xf numFmtId="178" fontId="6" fillId="0" borderId="40" xfId="106" applyNumberFormat="1" applyFont="1" applyFill="1" applyBorder="1" applyAlignment="1">
      <alignment horizontal="right" vertical="center" shrinkToFit="1"/>
      <protection/>
    </xf>
    <xf numFmtId="3" fontId="10" fillId="0" borderId="40" xfId="106" applyNumberFormat="1" applyFont="1" applyBorder="1" applyAlignment="1">
      <alignment horizontal="left" vertical="center" wrapText="1"/>
      <protection/>
    </xf>
    <xf numFmtId="177" fontId="7" fillId="0" borderId="27" xfId="79" applyNumberFormat="1" applyFont="1" applyFill="1" applyBorder="1" applyAlignment="1">
      <alignment horizontal="center" vertical="center" shrinkToFit="1"/>
    </xf>
    <xf numFmtId="176" fontId="6" fillId="0" borderId="44" xfId="106" applyNumberFormat="1" applyFont="1" applyFill="1" applyBorder="1" applyAlignment="1">
      <alignment horizontal="center" vertical="center" shrinkToFit="1"/>
      <protection/>
    </xf>
    <xf numFmtId="177" fontId="7" fillId="0" borderId="20" xfId="79" applyNumberFormat="1" applyFont="1" applyFill="1" applyBorder="1" applyAlignment="1">
      <alignment horizontal="center" vertical="center" shrinkToFit="1"/>
    </xf>
    <xf numFmtId="0" fontId="6" fillId="0" borderId="40" xfId="106" applyFont="1" applyBorder="1" applyAlignment="1">
      <alignment vertical="center"/>
      <protection/>
    </xf>
    <xf numFmtId="176" fontId="5" fillId="0" borderId="54" xfId="104" applyNumberFormat="1" applyFont="1" applyFill="1" applyBorder="1" applyAlignment="1">
      <alignment horizontal="left" vertical="center" shrinkToFit="1"/>
      <protection/>
    </xf>
    <xf numFmtId="176" fontId="5" fillId="0" borderId="55" xfId="104" applyNumberFormat="1" applyFont="1" applyFill="1" applyBorder="1" applyAlignment="1">
      <alignment horizontal="left" vertical="center" shrinkToFit="1"/>
      <protection/>
    </xf>
    <xf numFmtId="178" fontId="6" fillId="0" borderId="52" xfId="104" applyNumberFormat="1" applyFont="1" applyFill="1" applyBorder="1" applyAlignment="1">
      <alignment horizontal="left" vertical="center" shrinkToFit="1"/>
      <protection/>
    </xf>
    <xf numFmtId="177" fontId="7" fillId="0" borderId="56" xfId="79" applyNumberFormat="1" applyFont="1" applyFill="1" applyBorder="1" applyAlignment="1">
      <alignment horizontal="center" vertical="center" shrinkToFit="1"/>
    </xf>
    <xf numFmtId="176" fontId="6" fillId="0" borderId="54" xfId="106" applyNumberFormat="1" applyFont="1" applyFill="1" applyBorder="1" applyAlignment="1">
      <alignment horizontal="left" vertical="center" shrinkToFit="1"/>
      <protection/>
    </xf>
    <xf numFmtId="176" fontId="6" fillId="0" borderId="55" xfId="106" applyNumberFormat="1" applyFont="1" applyFill="1" applyBorder="1" applyAlignment="1">
      <alignment horizontal="left" vertical="center" shrinkToFit="1"/>
      <protection/>
    </xf>
    <xf numFmtId="177" fontId="16" fillId="0" borderId="51" xfId="79" applyNumberFormat="1" applyFont="1" applyFill="1" applyBorder="1" applyAlignment="1">
      <alignment horizontal="right" vertical="center" shrinkToFit="1"/>
    </xf>
    <xf numFmtId="178" fontId="16" fillId="0" borderId="51" xfId="79" applyNumberFormat="1" applyFont="1" applyFill="1" applyBorder="1" applyAlignment="1">
      <alignment horizontal="right" vertical="center" shrinkToFit="1"/>
    </xf>
    <xf numFmtId="178" fontId="16" fillId="0" borderId="57" xfId="79" applyNumberFormat="1" applyFont="1" applyFill="1" applyBorder="1" applyAlignment="1">
      <alignment horizontal="right" vertical="center" shrinkToFit="1"/>
    </xf>
    <xf numFmtId="176" fontId="16" fillId="0" borderId="56" xfId="104" applyNumberFormat="1" applyFont="1" applyBorder="1" applyAlignment="1">
      <alignment vertical="center"/>
      <protection/>
    </xf>
    <xf numFmtId="0" fontId="21" fillId="0" borderId="0" xfId="0" applyFont="1" applyAlignment="1">
      <alignment/>
    </xf>
    <xf numFmtId="176" fontId="22" fillId="55" borderId="58" xfId="104" applyNumberFormat="1" applyFont="1" applyFill="1" applyBorder="1" applyAlignment="1">
      <alignment horizontal="center" vertical="center"/>
      <protection/>
    </xf>
    <xf numFmtId="176" fontId="22" fillId="55" borderId="39" xfId="104" applyNumberFormat="1" applyFont="1" applyFill="1" applyBorder="1" applyAlignment="1">
      <alignment horizontal="center" vertical="center"/>
      <protection/>
    </xf>
    <xf numFmtId="177" fontId="16" fillId="50" borderId="53" xfId="79" applyNumberFormat="1" applyFont="1" applyFill="1" applyBorder="1" applyAlignment="1">
      <alignment horizontal="right" vertical="center" shrinkToFit="1"/>
    </xf>
    <xf numFmtId="178" fontId="16" fillId="50" borderId="53" xfId="79" applyNumberFormat="1" applyFont="1" applyFill="1" applyBorder="1" applyAlignment="1">
      <alignment horizontal="right" vertical="center" shrinkToFit="1"/>
    </xf>
    <xf numFmtId="178" fontId="16" fillId="50" borderId="59" xfId="79" applyNumberFormat="1" applyFont="1" applyFill="1" applyBorder="1" applyAlignment="1">
      <alignment horizontal="right" vertical="center" shrinkToFit="1"/>
    </xf>
    <xf numFmtId="176" fontId="16" fillId="50" borderId="60" xfId="104" applyNumberFormat="1" applyFont="1" applyFill="1" applyBorder="1" applyAlignment="1">
      <alignment vertical="center"/>
      <protection/>
    </xf>
    <xf numFmtId="177" fontId="16" fillId="0" borderId="57" xfId="79" applyNumberFormat="1" applyFont="1" applyFill="1" applyBorder="1" applyAlignment="1">
      <alignment horizontal="right" vertical="center" shrinkToFit="1"/>
    </xf>
    <xf numFmtId="177" fontId="16" fillId="50" borderId="61" xfId="79" applyNumberFormat="1" applyFont="1" applyFill="1" applyBorder="1" applyAlignment="1">
      <alignment horizontal="right" vertical="center" shrinkToFit="1"/>
    </xf>
    <xf numFmtId="177" fontId="16" fillId="50" borderId="59" xfId="104" applyNumberFormat="1" applyFont="1" applyFill="1" applyBorder="1" applyAlignment="1">
      <alignment horizontal="right" vertical="center" shrinkToFit="1"/>
      <protection/>
    </xf>
    <xf numFmtId="178" fontId="16" fillId="50" borderId="53" xfId="104" applyNumberFormat="1" applyFont="1" applyFill="1" applyBorder="1" applyAlignment="1">
      <alignment horizontal="right" vertical="center" shrinkToFit="1"/>
      <protection/>
    </xf>
    <xf numFmtId="177" fontId="16" fillId="55" borderId="61" xfId="79" applyNumberFormat="1" applyFont="1" applyFill="1" applyBorder="1" applyAlignment="1">
      <alignment horizontal="right" vertical="center" shrinkToFit="1"/>
    </xf>
    <xf numFmtId="178" fontId="16" fillId="55" borderId="53" xfId="79" applyNumberFormat="1" applyFont="1" applyFill="1" applyBorder="1" applyAlignment="1">
      <alignment horizontal="right" vertical="center" shrinkToFit="1"/>
    </xf>
    <xf numFmtId="178" fontId="16" fillId="55" borderId="59" xfId="79" applyNumberFormat="1" applyFont="1" applyFill="1" applyBorder="1" applyAlignment="1">
      <alignment horizontal="right" vertical="center" shrinkToFit="1"/>
    </xf>
    <xf numFmtId="176" fontId="16" fillId="55" borderId="60" xfId="104" applyNumberFormat="1" applyFont="1" applyFill="1" applyBorder="1" applyAlignment="1">
      <alignment vertical="center"/>
      <protection/>
    </xf>
    <xf numFmtId="176" fontId="16" fillId="0" borderId="56" xfId="106" applyNumberFormat="1" applyFont="1" applyBorder="1" applyAlignment="1">
      <alignment vertical="center"/>
      <protection/>
    </xf>
    <xf numFmtId="0" fontId="16" fillId="0" borderId="56" xfId="106" applyFont="1" applyBorder="1" applyAlignment="1">
      <alignment vertical="center"/>
      <protection/>
    </xf>
    <xf numFmtId="178" fontId="16" fillId="0" borderId="25" xfId="106" applyNumberFormat="1" applyFont="1" applyFill="1" applyBorder="1" applyAlignment="1">
      <alignment horizontal="right" vertical="center" shrinkToFit="1"/>
      <protection/>
    </xf>
    <xf numFmtId="178" fontId="16" fillId="0" borderId="28" xfId="106" applyNumberFormat="1" applyFont="1" applyFill="1" applyBorder="1" applyAlignment="1">
      <alignment horizontal="right" vertical="center" shrinkToFit="1"/>
      <protection/>
    </xf>
    <xf numFmtId="0" fontId="16" fillId="0" borderId="20" xfId="106" applyFont="1" applyBorder="1" applyAlignment="1">
      <alignment vertical="center"/>
      <protection/>
    </xf>
    <xf numFmtId="178" fontId="16" fillId="50" borderId="25" xfId="106" applyNumberFormat="1" applyFont="1" applyFill="1" applyBorder="1" applyAlignment="1">
      <alignment horizontal="right" vertical="center" shrinkToFit="1"/>
      <protection/>
    </xf>
    <xf numFmtId="3" fontId="16" fillId="50" borderId="20" xfId="106" applyNumberFormat="1" applyFont="1" applyFill="1" applyBorder="1" applyAlignment="1">
      <alignment vertical="center"/>
      <protection/>
    </xf>
    <xf numFmtId="0" fontId="16" fillId="0" borderId="20" xfId="106" applyFont="1" applyBorder="1" applyAlignment="1">
      <alignment vertical="center" wrapText="1"/>
      <protection/>
    </xf>
    <xf numFmtId="0" fontId="16" fillId="50" borderId="20" xfId="106" applyFont="1" applyFill="1" applyBorder="1" applyAlignment="1">
      <alignment vertical="center"/>
      <protection/>
    </xf>
    <xf numFmtId="0" fontId="16" fillId="50" borderId="60" xfId="106" applyFont="1" applyFill="1" applyBorder="1" applyAlignment="1">
      <alignment vertical="center"/>
      <protection/>
    </xf>
    <xf numFmtId="0" fontId="16" fillId="55" borderId="60" xfId="106" applyFont="1" applyFill="1" applyBorder="1" applyAlignment="1">
      <alignment vertical="center"/>
      <protection/>
    </xf>
    <xf numFmtId="176" fontId="22" fillId="55" borderId="58" xfId="106" applyNumberFormat="1" applyFont="1" applyFill="1" applyBorder="1" applyAlignment="1">
      <alignment horizontal="center" vertical="center" shrinkToFit="1"/>
      <protection/>
    </xf>
    <xf numFmtId="176" fontId="22" fillId="55" borderId="39" xfId="106" applyNumberFormat="1" applyFont="1" applyFill="1" applyBorder="1" applyAlignment="1">
      <alignment horizontal="center" vertical="center" shrinkToFit="1"/>
      <protection/>
    </xf>
    <xf numFmtId="176" fontId="22" fillId="55" borderId="58" xfId="105" applyNumberFormat="1" applyFont="1" applyFill="1" applyBorder="1" applyAlignment="1">
      <alignment horizontal="center" vertical="center"/>
      <protection/>
    </xf>
    <xf numFmtId="176" fontId="22" fillId="55" borderId="39" xfId="105" applyNumberFormat="1" applyFont="1" applyFill="1" applyBorder="1" applyAlignment="1">
      <alignment horizontal="center" vertical="center"/>
      <protection/>
    </xf>
    <xf numFmtId="176" fontId="17" fillId="55" borderId="58" xfId="107" applyNumberFormat="1" applyFont="1" applyFill="1" applyBorder="1" applyAlignment="1">
      <alignment horizontal="center" vertical="center" shrinkToFit="1"/>
      <protection/>
    </xf>
    <xf numFmtId="176" fontId="17" fillId="55" borderId="39" xfId="107" applyNumberFormat="1" applyFont="1" applyFill="1" applyBorder="1" applyAlignment="1">
      <alignment horizontal="center" vertical="center" shrinkToFit="1"/>
      <protection/>
    </xf>
    <xf numFmtId="176" fontId="17" fillId="55" borderId="49" xfId="107" applyNumberFormat="1" applyFont="1" applyFill="1" applyBorder="1" applyAlignment="1">
      <alignment horizontal="center" vertical="center" shrinkToFit="1"/>
      <protection/>
    </xf>
    <xf numFmtId="177" fontId="16" fillId="0" borderId="62" xfId="79" applyNumberFormat="1" applyFont="1" applyFill="1" applyBorder="1" applyAlignment="1">
      <alignment horizontal="right" vertical="center" shrinkToFit="1"/>
    </xf>
    <xf numFmtId="176" fontId="16" fillId="0" borderId="62" xfId="105" applyNumberFormat="1" applyFont="1" applyFill="1" applyBorder="1" applyAlignment="1">
      <alignment vertical="center" shrinkToFit="1"/>
      <protection/>
    </xf>
    <xf numFmtId="0" fontId="21" fillId="0" borderId="0" xfId="0" applyFont="1" applyFill="1" applyAlignment="1">
      <alignment/>
    </xf>
    <xf numFmtId="176" fontId="16" fillId="50" borderId="61" xfId="105" applyNumberFormat="1" applyFont="1" applyFill="1" applyBorder="1" applyAlignment="1">
      <alignment vertical="center" shrinkToFit="1"/>
      <protection/>
    </xf>
    <xf numFmtId="178" fontId="16" fillId="50" borderId="53" xfId="104" applyNumberFormat="1" applyFont="1" applyFill="1" applyBorder="1" applyAlignment="1">
      <alignment horizontal="left" vertical="center" shrinkToFit="1"/>
      <protection/>
    </xf>
    <xf numFmtId="176" fontId="23" fillId="0" borderId="63" xfId="107" applyNumberFormat="1" applyFont="1" applyFill="1" applyBorder="1" applyAlignment="1">
      <alignment horizontal="center" vertical="center"/>
      <protection/>
    </xf>
    <xf numFmtId="177" fontId="23" fillId="0" borderId="63" xfId="107" applyNumberFormat="1" applyFont="1" applyFill="1" applyBorder="1" applyAlignment="1">
      <alignment horizontal="center" vertical="center" shrinkToFit="1"/>
      <protection/>
    </xf>
    <xf numFmtId="177" fontId="21" fillId="0" borderId="63" xfId="79" applyNumberFormat="1" applyFont="1" applyFill="1" applyBorder="1" applyAlignment="1">
      <alignment horizontal="center" vertical="center"/>
    </xf>
    <xf numFmtId="177" fontId="21" fillId="0" borderId="63" xfId="79" applyNumberFormat="1" applyFont="1" applyFill="1" applyBorder="1" applyAlignment="1">
      <alignment horizontal="center" vertical="center" shrinkToFit="1"/>
    </xf>
    <xf numFmtId="177" fontId="21" fillId="50" borderId="60" xfId="79" applyNumberFormat="1" applyFont="1" applyFill="1" applyBorder="1" applyAlignment="1">
      <alignment horizontal="center" vertical="center" shrinkToFit="1"/>
    </xf>
    <xf numFmtId="177" fontId="21" fillId="55" borderId="60" xfId="79" applyNumberFormat="1" applyFont="1" applyFill="1" applyBorder="1" applyAlignment="1">
      <alignment horizontal="center" vertical="center" shrinkToFit="1"/>
    </xf>
    <xf numFmtId="177" fontId="5" fillId="0" borderId="32" xfId="79" applyNumberFormat="1" applyFont="1" applyFill="1" applyBorder="1" applyAlignment="1">
      <alignment horizontal="right" vertical="center" shrinkToFit="1"/>
    </xf>
    <xf numFmtId="177" fontId="5" fillId="0" borderId="32" xfId="105" applyNumberFormat="1" applyFont="1" applyFill="1" applyBorder="1" applyAlignment="1">
      <alignment horizontal="right" vertical="center" shrinkToFit="1"/>
      <protection/>
    </xf>
    <xf numFmtId="177" fontId="5" fillId="0" borderId="26" xfId="79" applyNumberFormat="1" applyFont="1" applyFill="1" applyBorder="1" applyAlignment="1">
      <alignment horizontal="right" vertical="center" shrinkToFit="1"/>
    </xf>
    <xf numFmtId="176" fontId="6" fillId="0" borderId="32" xfId="105" applyNumberFormat="1" applyFont="1" applyFill="1" applyBorder="1" applyAlignment="1">
      <alignment horizontal="left" vertical="center" shrinkToFit="1"/>
      <protection/>
    </xf>
    <xf numFmtId="177" fontId="5" fillId="0" borderId="24" xfId="79" applyNumberFormat="1" applyFont="1" applyFill="1" applyBorder="1" applyAlignment="1">
      <alignment horizontal="right" vertical="center" shrinkToFit="1"/>
    </xf>
    <xf numFmtId="176" fontId="6" fillId="0" borderId="44" xfId="105" applyNumberFormat="1" applyFont="1" applyFill="1" applyBorder="1" applyAlignment="1">
      <alignment vertical="center" shrinkToFit="1"/>
      <protection/>
    </xf>
    <xf numFmtId="177" fontId="16" fillId="50" borderId="53" xfId="104" applyNumberFormat="1" applyFont="1" applyFill="1" applyBorder="1" applyAlignment="1">
      <alignment horizontal="right" vertical="center" shrinkToFit="1"/>
      <protection/>
    </xf>
    <xf numFmtId="177" fontId="6" fillId="0" borderId="52" xfId="104" applyNumberFormat="1" applyFont="1" applyFill="1" applyBorder="1" applyAlignment="1">
      <alignment horizontal="right" vertical="center" shrinkToFit="1"/>
      <protection/>
    </xf>
    <xf numFmtId="177" fontId="16" fillId="55" borderId="53" xfId="79" applyNumberFormat="1" applyFont="1" applyFill="1" applyBorder="1" applyAlignment="1">
      <alignment horizontal="right" vertical="center" shrinkToFit="1"/>
    </xf>
    <xf numFmtId="176" fontId="6" fillId="0" borderId="38" xfId="106" applyNumberFormat="1" applyFont="1" applyFill="1" applyBorder="1" applyAlignment="1">
      <alignment horizontal="left" vertical="center" shrinkToFit="1"/>
      <protection/>
    </xf>
    <xf numFmtId="178" fontId="6" fillId="0" borderId="64" xfId="79" applyNumberFormat="1" applyFont="1" applyFill="1" applyBorder="1" applyAlignment="1">
      <alignment horizontal="right" vertical="center" shrinkToFit="1"/>
    </xf>
    <xf numFmtId="178" fontId="6" fillId="0" borderId="20" xfId="79" applyNumberFormat="1" applyFont="1" applyFill="1" applyBorder="1" applyAlignment="1">
      <alignment horizontal="right" vertical="center" shrinkToFit="1"/>
    </xf>
    <xf numFmtId="178" fontId="6" fillId="0" borderId="48" xfId="79" applyNumberFormat="1" applyFont="1" applyFill="1" applyBorder="1" applyAlignment="1">
      <alignment horizontal="right" vertical="center" shrinkToFit="1"/>
    </xf>
    <xf numFmtId="178" fontId="6" fillId="0" borderId="27" xfId="79" applyNumberFormat="1" applyFont="1" applyFill="1" applyBorder="1" applyAlignment="1">
      <alignment horizontal="right" vertical="center" shrinkToFit="1"/>
    </xf>
    <xf numFmtId="0" fontId="6" fillId="0" borderId="0" xfId="106" applyFont="1" applyAlignment="1">
      <alignment horizontal="right" vertical="center"/>
      <protection/>
    </xf>
    <xf numFmtId="176" fontId="13" fillId="0" borderId="0" xfId="107" applyNumberFormat="1" applyFont="1" applyFill="1" applyAlignment="1">
      <alignment horizontal="right" vertical="center"/>
      <protection/>
    </xf>
    <xf numFmtId="3" fontId="24" fillId="0" borderId="20" xfId="106" applyNumberFormat="1" applyFont="1" applyBorder="1" applyAlignment="1">
      <alignment horizontal="left" vertical="center" wrapText="1"/>
      <protection/>
    </xf>
    <xf numFmtId="176" fontId="6" fillId="0" borderId="40" xfId="106" applyNumberFormat="1" applyFont="1" applyFill="1" applyBorder="1" applyAlignment="1">
      <alignment vertical="center" shrinkToFit="1"/>
      <protection/>
    </xf>
    <xf numFmtId="176" fontId="6" fillId="0" borderId="65" xfId="106" applyNumberFormat="1" applyFont="1" applyFill="1" applyBorder="1" applyAlignment="1">
      <alignment horizontal="left" vertical="center" shrinkToFit="1"/>
      <protection/>
    </xf>
    <xf numFmtId="3" fontId="24" fillId="0" borderId="25" xfId="106" applyNumberFormat="1" applyFont="1" applyBorder="1" applyAlignment="1">
      <alignment horizontal="left" vertical="center" wrapText="1"/>
      <protection/>
    </xf>
    <xf numFmtId="177" fontId="21" fillId="0" borderId="20" xfId="79" applyNumberFormat="1" applyFont="1" applyFill="1" applyBorder="1" applyAlignment="1">
      <alignment horizontal="center" vertical="center" shrinkToFit="1"/>
    </xf>
    <xf numFmtId="0" fontId="6" fillId="0" borderId="33" xfId="106" applyFont="1" applyFill="1" applyBorder="1" applyAlignment="1">
      <alignment horizontal="left" vertical="center" shrinkToFit="1"/>
      <protection/>
    </xf>
    <xf numFmtId="0" fontId="26" fillId="0" borderId="0" xfId="0" applyFont="1" applyAlignment="1">
      <alignment/>
    </xf>
    <xf numFmtId="0" fontId="30" fillId="0" borderId="0" xfId="103" applyFont="1">
      <alignment/>
      <protection/>
    </xf>
    <xf numFmtId="0" fontId="31" fillId="0" borderId="0" xfId="103" applyFont="1" applyAlignment="1">
      <alignment horizontal="justify" vertical="center"/>
      <protection/>
    </xf>
    <xf numFmtId="0" fontId="31" fillId="0" borderId="0" xfId="103" applyFont="1" applyAlignment="1">
      <alignment vertical="center"/>
      <protection/>
    </xf>
    <xf numFmtId="176" fontId="22" fillId="0" borderId="63" xfId="105" applyNumberFormat="1" applyFont="1" applyFill="1" applyBorder="1" applyAlignment="1">
      <alignment horizontal="center" vertical="center" shrinkToFit="1"/>
      <protection/>
    </xf>
    <xf numFmtId="176" fontId="22" fillId="50" borderId="60" xfId="105" applyNumberFormat="1" applyFont="1" applyFill="1" applyBorder="1" applyAlignment="1">
      <alignment horizontal="center" vertical="center" shrinkToFit="1"/>
      <protection/>
    </xf>
    <xf numFmtId="178" fontId="22" fillId="0" borderId="63" xfId="79" applyNumberFormat="1" applyFont="1" applyFill="1" applyBorder="1" applyAlignment="1">
      <alignment horizontal="right" vertical="center" shrinkToFit="1"/>
    </xf>
    <xf numFmtId="178" fontId="22" fillId="50" borderId="60" xfId="79" applyNumberFormat="1" applyFont="1" applyFill="1" applyBorder="1" applyAlignment="1">
      <alignment horizontal="right" vertical="center" shrinkToFit="1"/>
    </xf>
    <xf numFmtId="178" fontId="6" fillId="0" borderId="56" xfId="79" applyNumberFormat="1" applyFont="1" applyFill="1" applyBorder="1" applyAlignment="1">
      <alignment horizontal="center" vertical="center" shrinkToFit="1"/>
    </xf>
    <xf numFmtId="178" fontId="22" fillId="55" borderId="60" xfId="79" applyNumberFormat="1" applyFont="1" applyFill="1" applyBorder="1" applyAlignment="1">
      <alignment horizontal="right" vertical="center" shrinkToFit="1"/>
    </xf>
    <xf numFmtId="176" fontId="6" fillId="0" borderId="35" xfId="106" applyNumberFormat="1" applyFont="1" applyFill="1" applyBorder="1" applyAlignment="1">
      <alignment vertical="center" shrinkToFit="1"/>
      <protection/>
    </xf>
    <xf numFmtId="176" fontId="6" fillId="0" borderId="41" xfId="106" applyNumberFormat="1" applyFont="1" applyFill="1" applyBorder="1" applyAlignment="1">
      <alignment vertical="center" shrinkToFit="1"/>
      <protection/>
    </xf>
    <xf numFmtId="0" fontId="0" fillId="0" borderId="26" xfId="0" applyBorder="1" applyAlignment="1">
      <alignment vertical="center"/>
    </xf>
    <xf numFmtId="41" fontId="0" fillId="0" borderId="26" xfId="79" applyFont="1" applyBorder="1" applyAlignment="1">
      <alignment vertical="center"/>
    </xf>
    <xf numFmtId="177" fontId="7" fillId="0" borderId="64" xfId="79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41" fontId="6" fillId="0" borderId="28" xfId="79" applyFont="1" applyFill="1" applyBorder="1" applyAlignment="1">
      <alignment vertical="center" shrinkToFit="1"/>
    </xf>
    <xf numFmtId="0" fontId="6" fillId="0" borderId="52" xfId="106" applyFont="1" applyFill="1" applyBorder="1" applyAlignment="1">
      <alignment vertical="center"/>
      <protection/>
    </xf>
    <xf numFmtId="0" fontId="32" fillId="0" borderId="0" xfId="103" applyFont="1" applyAlignment="1">
      <alignment vertical="center"/>
      <protection/>
    </xf>
    <xf numFmtId="0" fontId="32" fillId="0" borderId="0" xfId="103" applyFont="1" applyAlignment="1">
      <alignment horizontal="justify" vertical="justify" wrapText="1"/>
      <protection/>
    </xf>
    <xf numFmtId="177" fontId="6" fillId="0" borderId="44" xfId="104" applyNumberFormat="1" applyFont="1" applyFill="1" applyBorder="1" applyAlignment="1">
      <alignment horizontal="right" vertical="center" shrinkToFit="1"/>
      <protection/>
    </xf>
    <xf numFmtId="178" fontId="6" fillId="0" borderId="40" xfId="104" applyNumberFormat="1" applyFont="1" applyFill="1" applyBorder="1" applyAlignment="1">
      <alignment horizontal="right" vertical="center" shrinkToFit="1"/>
      <protection/>
    </xf>
    <xf numFmtId="178" fontId="6" fillId="0" borderId="39" xfId="79" applyNumberFormat="1" applyFont="1" applyFill="1" applyBorder="1" applyAlignment="1">
      <alignment horizontal="right" vertical="center" shrinkToFit="1"/>
    </xf>
    <xf numFmtId="176" fontId="6" fillId="0" borderId="66" xfId="104" applyNumberFormat="1" applyFont="1" applyFill="1" applyBorder="1" applyAlignment="1">
      <alignment vertical="center" shrinkToFit="1"/>
      <protection/>
    </xf>
    <xf numFmtId="176" fontId="6" fillId="0" borderId="28" xfId="106" applyNumberFormat="1" applyFont="1" applyFill="1" applyBorder="1" applyAlignment="1">
      <alignment vertical="center" shrinkToFit="1"/>
      <protection/>
    </xf>
    <xf numFmtId="178" fontId="6" fillId="0" borderId="28" xfId="106" applyNumberFormat="1" applyFont="1" applyFill="1" applyBorder="1" applyAlignment="1">
      <alignment horizontal="right" vertical="center" shrinkToFit="1"/>
      <protection/>
    </xf>
    <xf numFmtId="176" fontId="6" fillId="0" borderId="28" xfId="106" applyNumberFormat="1" applyFont="1" applyFill="1" applyBorder="1" applyAlignment="1">
      <alignment horizontal="left" vertical="center" shrinkToFit="1"/>
      <protection/>
    </xf>
    <xf numFmtId="176" fontId="6" fillId="0" borderId="58" xfId="106" applyNumberFormat="1" applyFont="1" applyFill="1" applyBorder="1" applyAlignment="1">
      <alignment horizontal="left" vertical="center" shrinkToFit="1"/>
      <protection/>
    </xf>
    <xf numFmtId="176" fontId="6" fillId="0" borderId="41" xfId="106" applyNumberFormat="1" applyFont="1" applyFill="1" applyBorder="1" applyAlignment="1">
      <alignment horizontal="center" vertical="center" shrinkToFit="1"/>
      <protection/>
    </xf>
    <xf numFmtId="177" fontId="6" fillId="0" borderId="28" xfId="105" applyNumberFormat="1" applyFont="1" applyFill="1" applyBorder="1" applyAlignment="1">
      <alignment horizontal="right" vertical="center" shrinkToFit="1"/>
      <protection/>
    </xf>
    <xf numFmtId="176" fontId="6" fillId="0" borderId="28" xfId="105" applyNumberFormat="1" applyFont="1" applyFill="1" applyBorder="1" applyAlignment="1">
      <alignment vertical="center" shrinkToFit="1"/>
      <protection/>
    </xf>
    <xf numFmtId="176" fontId="6" fillId="0" borderId="64" xfId="105" applyNumberFormat="1" applyFont="1" applyFill="1" applyBorder="1" applyAlignment="1">
      <alignment horizontal="center" vertical="center" shrinkToFit="1"/>
      <protection/>
    </xf>
    <xf numFmtId="177" fontId="5" fillId="0" borderId="28" xfId="79" applyNumberFormat="1" applyFont="1" applyFill="1" applyBorder="1" applyAlignment="1">
      <alignment horizontal="right" vertical="center" shrinkToFit="1"/>
    </xf>
    <xf numFmtId="177" fontId="7" fillId="0" borderId="64" xfId="79" applyNumberFormat="1" applyFont="1" applyFill="1" applyBorder="1" applyAlignment="1">
      <alignment horizontal="center" vertical="center" shrinkToFit="1"/>
    </xf>
    <xf numFmtId="176" fontId="6" fillId="0" borderId="23" xfId="106" applyNumberFormat="1" applyFont="1" applyFill="1" applyBorder="1" applyAlignment="1">
      <alignment horizontal="left" vertical="center" shrinkToFit="1"/>
      <protection/>
    </xf>
    <xf numFmtId="0" fontId="6" fillId="0" borderId="28" xfId="106" applyFont="1" applyBorder="1" applyAlignment="1">
      <alignment vertical="center"/>
      <protection/>
    </xf>
    <xf numFmtId="0" fontId="6" fillId="0" borderId="28" xfId="106" applyFont="1" applyBorder="1" applyAlignment="1">
      <alignment vertical="center" wrapText="1"/>
      <protection/>
    </xf>
    <xf numFmtId="176" fontId="5" fillId="0" borderId="19" xfId="106" applyNumberFormat="1" applyFont="1" applyFill="1" applyBorder="1" applyAlignment="1">
      <alignment vertical="center" shrinkToFit="1"/>
      <protection/>
    </xf>
    <xf numFmtId="0" fontId="31" fillId="0" borderId="0" xfId="103" applyFont="1" applyAlignment="1">
      <alignment horizontal="justify" vertical="top"/>
      <protection/>
    </xf>
    <xf numFmtId="176" fontId="6" fillId="0" borderId="26" xfId="105" applyNumberFormat="1" applyFont="1" applyFill="1" applyBorder="1" applyAlignment="1">
      <alignment vertical="center" wrapText="1" shrinkToFit="1"/>
      <protection/>
    </xf>
    <xf numFmtId="177" fontId="6" fillId="0" borderId="26" xfId="79" applyNumberFormat="1" applyFont="1" applyFill="1" applyBorder="1" applyAlignment="1">
      <alignment vertical="center" shrinkToFit="1"/>
    </xf>
    <xf numFmtId="0" fontId="6" fillId="0" borderId="26" xfId="0" applyFont="1" applyBorder="1" applyAlignment="1">
      <alignment horizontal="left" vertical="center"/>
    </xf>
    <xf numFmtId="41" fontId="6" fillId="0" borderId="26" xfId="79" applyFont="1" applyBorder="1" applyAlignment="1">
      <alignment horizontal="left" vertical="center"/>
    </xf>
    <xf numFmtId="3" fontId="10" fillId="0" borderId="28" xfId="106" applyNumberFormat="1" applyFont="1" applyBorder="1" applyAlignment="1">
      <alignment horizontal="left" vertical="center" wrapText="1"/>
      <protection/>
    </xf>
    <xf numFmtId="176" fontId="6" fillId="0" borderId="24" xfId="79" applyNumberFormat="1" applyFont="1" applyBorder="1" applyAlignment="1">
      <alignment vertical="center"/>
    </xf>
    <xf numFmtId="176" fontId="6" fillId="0" borderId="26" xfId="79" applyNumberFormat="1" applyFont="1" applyBorder="1" applyAlignment="1">
      <alignment vertical="center"/>
    </xf>
    <xf numFmtId="176" fontId="69" fillId="0" borderId="26" xfId="79" applyNumberFormat="1" applyFont="1" applyBorder="1" applyAlignment="1">
      <alignment vertical="center"/>
    </xf>
    <xf numFmtId="0" fontId="31" fillId="0" borderId="0" xfId="103" applyFont="1" applyAlignment="1">
      <alignment vertical="center" wrapText="1"/>
      <protection/>
    </xf>
    <xf numFmtId="177" fontId="16" fillId="0" borderId="53" xfId="79" applyNumberFormat="1" applyFont="1" applyFill="1" applyBorder="1" applyAlignment="1">
      <alignment horizontal="right" vertical="center" shrinkToFit="1"/>
    </xf>
    <xf numFmtId="178" fontId="22" fillId="0" borderId="60" xfId="79" applyNumberFormat="1" applyFont="1" applyFill="1" applyBorder="1" applyAlignment="1">
      <alignment horizontal="right" vertical="center" shrinkToFit="1"/>
    </xf>
    <xf numFmtId="176" fontId="6" fillId="0" borderId="33" xfId="104" applyNumberFormat="1" applyFont="1" applyFill="1" applyBorder="1" applyAlignment="1">
      <alignment horizontal="left" vertical="center" shrinkToFit="1"/>
      <protection/>
    </xf>
    <xf numFmtId="177" fontId="13" fillId="0" borderId="64" xfId="107" applyNumberFormat="1" applyFont="1" applyFill="1" applyBorder="1" applyAlignment="1">
      <alignment horizontal="center" vertical="center"/>
      <protection/>
    </xf>
    <xf numFmtId="176" fontId="5" fillId="0" borderId="66" xfId="106" applyNumberFormat="1" applyFont="1" applyFill="1" applyBorder="1" applyAlignment="1">
      <alignment horizontal="left" vertical="center" shrinkToFit="1"/>
      <protection/>
    </xf>
    <xf numFmtId="178" fontId="5" fillId="0" borderId="39" xfId="106" applyNumberFormat="1" applyFont="1" applyFill="1" applyBorder="1" applyAlignment="1">
      <alignment horizontal="right" vertical="center" shrinkToFit="1"/>
      <protection/>
    </xf>
    <xf numFmtId="0" fontId="5" fillId="0" borderId="39" xfId="106" applyFont="1" applyBorder="1" applyAlignment="1">
      <alignment vertical="center"/>
      <protection/>
    </xf>
    <xf numFmtId="177" fontId="9" fillId="0" borderId="48" xfId="107" applyNumberFormat="1" applyFont="1" applyFill="1" applyBorder="1" applyAlignment="1">
      <alignment horizontal="center" vertical="center"/>
      <protection/>
    </xf>
    <xf numFmtId="176" fontId="6" fillId="0" borderId="23" xfId="106" applyNumberFormat="1" applyFont="1" applyFill="1" applyBorder="1" applyAlignment="1">
      <alignment vertical="center" shrinkToFit="1"/>
      <protection/>
    </xf>
    <xf numFmtId="178" fontId="5" fillId="0" borderId="28" xfId="106" applyNumberFormat="1" applyFont="1" applyFill="1" applyBorder="1" applyAlignment="1">
      <alignment horizontal="right" vertical="center" shrinkToFit="1"/>
      <protection/>
    </xf>
    <xf numFmtId="0" fontId="5" fillId="0" borderId="28" xfId="106" applyFont="1" applyBorder="1" applyAlignment="1">
      <alignment vertical="center" wrapText="1"/>
      <protection/>
    </xf>
    <xf numFmtId="177" fontId="15" fillId="0" borderId="64" xfId="79" applyNumberFormat="1" applyFont="1" applyFill="1" applyBorder="1" applyAlignment="1">
      <alignment horizontal="center" vertical="center"/>
    </xf>
    <xf numFmtId="176" fontId="6" fillId="0" borderId="37" xfId="105" applyNumberFormat="1" applyFont="1" applyFill="1" applyBorder="1" applyAlignment="1">
      <alignment horizontal="left" vertical="center" shrinkToFit="1"/>
      <protection/>
    </xf>
    <xf numFmtId="0" fontId="6" fillId="0" borderId="44" xfId="105" applyFont="1" applyFill="1" applyBorder="1" applyAlignment="1">
      <alignment vertical="center" shrinkToFit="1"/>
      <protection/>
    </xf>
    <xf numFmtId="176" fontId="6" fillId="0" borderId="31" xfId="106" applyNumberFormat="1" applyFont="1" applyFill="1" applyBorder="1" applyAlignment="1">
      <alignment vertical="center" shrinkToFit="1"/>
      <protection/>
    </xf>
    <xf numFmtId="176" fontId="6" fillId="0" borderId="31" xfId="106" applyNumberFormat="1" applyFont="1" applyFill="1" applyBorder="1" applyAlignment="1">
      <alignment horizontal="left" vertical="center" shrinkToFit="1"/>
      <protection/>
    </xf>
    <xf numFmtId="176" fontId="6" fillId="0" borderId="39" xfId="105" applyNumberFormat="1" applyFont="1" applyFill="1" applyBorder="1" applyAlignment="1">
      <alignment vertical="center" shrinkToFit="1"/>
      <protection/>
    </xf>
    <xf numFmtId="176" fontId="6" fillId="0" borderId="49" xfId="106" applyNumberFormat="1" applyFont="1" applyFill="1" applyBorder="1" applyAlignment="1">
      <alignment vertical="center" shrinkToFit="1"/>
      <protection/>
    </xf>
    <xf numFmtId="3" fontId="10" fillId="0" borderId="39" xfId="106" applyNumberFormat="1" applyFont="1" applyBorder="1" applyAlignment="1">
      <alignment horizontal="left" vertical="center" wrapText="1"/>
      <protection/>
    </xf>
    <xf numFmtId="177" fontId="7" fillId="0" borderId="48" xfId="79" applyNumberFormat="1" applyFont="1" applyFill="1" applyBorder="1" applyAlignment="1">
      <alignment horizontal="center" vertical="center"/>
    </xf>
    <xf numFmtId="0" fontId="6" fillId="0" borderId="39" xfId="106" applyFont="1" applyBorder="1" applyAlignment="1">
      <alignment vertical="center" wrapText="1"/>
      <protection/>
    </xf>
    <xf numFmtId="176" fontId="6" fillId="0" borderId="49" xfId="106" applyNumberFormat="1" applyFont="1" applyFill="1" applyBorder="1" applyAlignment="1">
      <alignment horizontal="left" vertical="center" shrinkToFit="1"/>
      <protection/>
    </xf>
    <xf numFmtId="177" fontId="7" fillId="0" borderId="48" xfId="79" applyNumberFormat="1" applyFont="1" applyFill="1" applyBorder="1" applyAlignment="1">
      <alignment horizontal="center" vertical="center" shrinkToFit="1"/>
    </xf>
    <xf numFmtId="0" fontId="6" fillId="0" borderId="25" xfId="106" applyFont="1" applyBorder="1" applyAlignment="1">
      <alignment vertical="center"/>
      <protection/>
    </xf>
    <xf numFmtId="0" fontId="6" fillId="0" borderId="39" xfId="106" applyFont="1" applyBorder="1" applyAlignment="1">
      <alignment vertical="center"/>
      <protection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9" fillId="0" borderId="0" xfId="103" applyFont="1" applyAlignment="1">
      <alignment horizontal="center"/>
      <protection/>
    </xf>
    <xf numFmtId="0" fontId="51" fillId="0" borderId="0" xfId="0" applyFont="1" applyAlignment="1">
      <alignment horizontal="center"/>
    </xf>
    <xf numFmtId="176" fontId="16" fillId="50" borderId="67" xfId="104" applyNumberFormat="1" applyFont="1" applyFill="1" applyBorder="1" applyAlignment="1">
      <alignment horizontal="left" vertical="center" shrinkToFit="1"/>
      <protection/>
    </xf>
    <xf numFmtId="176" fontId="16" fillId="50" borderId="59" xfId="104" applyNumberFormat="1" applyFont="1" applyFill="1" applyBorder="1" applyAlignment="1">
      <alignment horizontal="left" vertical="center" shrinkToFit="1"/>
      <protection/>
    </xf>
    <xf numFmtId="176" fontId="16" fillId="50" borderId="68" xfId="104" applyNumberFormat="1" applyFont="1" applyFill="1" applyBorder="1" applyAlignment="1">
      <alignment horizontal="left" vertical="center" shrinkToFit="1"/>
      <protection/>
    </xf>
    <xf numFmtId="176" fontId="6" fillId="0" borderId="31" xfId="104" applyNumberFormat="1" applyFont="1" applyFill="1" applyBorder="1" applyAlignment="1">
      <alignment horizontal="left" vertical="center" shrinkToFit="1"/>
      <protection/>
    </xf>
    <xf numFmtId="176" fontId="6" fillId="0" borderId="30" xfId="104" applyNumberFormat="1" applyFont="1" applyFill="1" applyBorder="1" applyAlignment="1">
      <alignment horizontal="left" vertical="center" shrinkToFit="1"/>
      <protection/>
    </xf>
    <xf numFmtId="0" fontId="16" fillId="0" borderId="69" xfId="104" applyFont="1" applyFill="1" applyBorder="1" applyAlignment="1">
      <alignment horizontal="left" vertical="center" shrinkToFit="1"/>
      <protection/>
    </xf>
    <xf numFmtId="0" fontId="16" fillId="0" borderId="57" xfId="104" applyFont="1" applyFill="1" applyBorder="1" applyAlignment="1">
      <alignment horizontal="left" vertical="center" shrinkToFit="1"/>
      <protection/>
    </xf>
    <xf numFmtId="0" fontId="16" fillId="0" borderId="70" xfId="104" applyFont="1" applyFill="1" applyBorder="1" applyAlignment="1">
      <alignment horizontal="left" vertical="center" shrinkToFit="1"/>
      <protection/>
    </xf>
    <xf numFmtId="176" fontId="6" fillId="0" borderId="32" xfId="104" applyNumberFormat="1" applyFont="1" applyFill="1" applyBorder="1" applyAlignment="1">
      <alignment horizontal="left" vertical="center" shrinkToFit="1"/>
      <protection/>
    </xf>
    <xf numFmtId="176" fontId="6" fillId="0" borderId="26" xfId="104" applyNumberFormat="1" applyFont="1" applyFill="1" applyBorder="1" applyAlignment="1">
      <alignment horizontal="left" vertical="center" shrinkToFit="1"/>
      <protection/>
    </xf>
    <xf numFmtId="176" fontId="6" fillId="0" borderId="39" xfId="104" applyNumberFormat="1" applyFont="1" applyFill="1" applyBorder="1" applyAlignment="1">
      <alignment horizontal="left" vertical="center" shrinkToFit="1"/>
      <protection/>
    </xf>
    <xf numFmtId="176" fontId="16" fillId="0" borderId="71" xfId="104" applyNumberFormat="1" applyFont="1" applyFill="1" applyBorder="1" applyAlignment="1">
      <alignment horizontal="left" vertical="center" shrinkToFit="1"/>
      <protection/>
    </xf>
    <xf numFmtId="176" fontId="16" fillId="0" borderId="51" xfId="104" applyNumberFormat="1" applyFont="1" applyFill="1" applyBorder="1" applyAlignment="1">
      <alignment horizontal="left" vertical="center" shrinkToFit="1"/>
      <protection/>
    </xf>
    <xf numFmtId="176" fontId="16" fillId="0" borderId="69" xfId="104" applyNumberFormat="1" applyFont="1" applyFill="1" applyBorder="1" applyAlignment="1">
      <alignment horizontal="left" vertical="center" shrinkToFit="1"/>
      <protection/>
    </xf>
    <xf numFmtId="176" fontId="16" fillId="0" borderId="57" xfId="104" applyNumberFormat="1" applyFont="1" applyFill="1" applyBorder="1" applyAlignment="1">
      <alignment horizontal="left" vertical="center" shrinkToFit="1"/>
      <protection/>
    </xf>
    <xf numFmtId="176" fontId="16" fillId="0" borderId="70" xfId="104" applyNumberFormat="1" applyFont="1" applyFill="1" applyBorder="1" applyAlignment="1">
      <alignment horizontal="left" vertical="center" shrinkToFit="1"/>
      <protection/>
    </xf>
    <xf numFmtId="176" fontId="16" fillId="55" borderId="67" xfId="104" applyNumberFormat="1" applyFont="1" applyFill="1" applyBorder="1" applyAlignment="1">
      <alignment horizontal="left" vertical="center" shrinkToFit="1"/>
      <protection/>
    </xf>
    <xf numFmtId="176" fontId="16" fillId="55" borderId="59" xfId="104" applyNumberFormat="1" applyFont="1" applyFill="1" applyBorder="1" applyAlignment="1">
      <alignment horizontal="left" vertical="center" shrinkToFit="1"/>
      <protection/>
    </xf>
    <xf numFmtId="176" fontId="16" fillId="55" borderId="68" xfId="104" applyNumberFormat="1" applyFont="1" applyFill="1" applyBorder="1" applyAlignment="1">
      <alignment horizontal="left" vertical="center" shrinkToFit="1"/>
      <protection/>
    </xf>
    <xf numFmtId="176" fontId="20" fillId="0" borderId="0" xfId="104" applyNumberFormat="1" applyFont="1" applyAlignment="1">
      <alignment horizontal="center" vertical="center"/>
      <protection/>
    </xf>
    <xf numFmtId="176" fontId="6" fillId="0" borderId="0" xfId="104" applyNumberFormat="1" applyFont="1" applyAlignment="1">
      <alignment horizontal="center" vertical="center"/>
      <protection/>
    </xf>
    <xf numFmtId="176" fontId="22" fillId="55" borderId="71" xfId="104" applyNumberFormat="1" applyFont="1" applyFill="1" applyBorder="1" applyAlignment="1">
      <alignment horizontal="center" vertical="center"/>
      <protection/>
    </xf>
    <xf numFmtId="176" fontId="22" fillId="55" borderId="51" xfId="104" applyNumberFormat="1" applyFont="1" applyFill="1" applyBorder="1" applyAlignment="1">
      <alignment horizontal="center" vertical="center"/>
      <protection/>
    </xf>
    <xf numFmtId="176" fontId="22" fillId="55" borderId="63" xfId="104" applyNumberFormat="1" applyFont="1" applyFill="1" applyBorder="1" applyAlignment="1">
      <alignment horizontal="center" vertical="center"/>
      <protection/>
    </xf>
    <xf numFmtId="176" fontId="22" fillId="55" borderId="48" xfId="104" applyNumberFormat="1" applyFont="1" applyFill="1" applyBorder="1" applyAlignment="1">
      <alignment horizontal="center" vertical="center"/>
      <protection/>
    </xf>
    <xf numFmtId="176" fontId="22" fillId="55" borderId="72" xfId="104" applyNumberFormat="1" applyFont="1" applyFill="1" applyBorder="1" applyAlignment="1">
      <alignment horizontal="center" vertical="center"/>
      <protection/>
    </xf>
    <xf numFmtId="176" fontId="22" fillId="55" borderId="73" xfId="104" applyNumberFormat="1" applyFont="1" applyFill="1" applyBorder="1" applyAlignment="1">
      <alignment horizontal="center" vertical="center"/>
      <protection/>
    </xf>
    <xf numFmtId="176" fontId="22" fillId="55" borderId="52" xfId="104" applyNumberFormat="1" applyFont="1" applyFill="1" applyBorder="1" applyAlignment="1">
      <alignment horizontal="center" vertical="center"/>
      <protection/>
    </xf>
    <xf numFmtId="176" fontId="22" fillId="55" borderId="40" xfId="104" applyNumberFormat="1" applyFont="1" applyFill="1" applyBorder="1" applyAlignment="1">
      <alignment horizontal="center" vertical="center"/>
      <protection/>
    </xf>
    <xf numFmtId="176" fontId="16" fillId="0" borderId="69" xfId="106" applyNumberFormat="1" applyFont="1" applyFill="1" applyBorder="1" applyAlignment="1">
      <alignment horizontal="left" vertical="center" shrinkToFit="1"/>
      <protection/>
    </xf>
    <xf numFmtId="176" fontId="16" fillId="0" borderId="57" xfId="106" applyNumberFormat="1" applyFont="1" applyFill="1" applyBorder="1" applyAlignment="1">
      <alignment horizontal="left" vertical="center" shrinkToFit="1"/>
      <protection/>
    </xf>
    <xf numFmtId="176" fontId="16" fillId="0" borderId="70" xfId="106" applyNumberFormat="1" applyFont="1" applyFill="1" applyBorder="1" applyAlignment="1">
      <alignment horizontal="left" vertical="center" shrinkToFit="1"/>
      <protection/>
    </xf>
    <xf numFmtId="176" fontId="16" fillId="0" borderId="71" xfId="106" applyNumberFormat="1" applyFont="1" applyFill="1" applyBorder="1" applyAlignment="1">
      <alignment horizontal="left" vertical="center" shrinkToFit="1"/>
      <protection/>
    </xf>
    <xf numFmtId="176" fontId="16" fillId="0" borderId="51" xfId="106" applyNumberFormat="1" applyFont="1" applyFill="1" applyBorder="1" applyAlignment="1">
      <alignment horizontal="left" vertical="center" shrinkToFit="1"/>
      <protection/>
    </xf>
    <xf numFmtId="176" fontId="6" fillId="0" borderId="26" xfId="106" applyNumberFormat="1" applyFont="1" applyFill="1" applyBorder="1" applyAlignment="1">
      <alignment horizontal="left" vertical="center" shrinkToFit="1"/>
      <protection/>
    </xf>
    <xf numFmtId="176" fontId="6" fillId="0" borderId="32" xfId="106" applyNumberFormat="1" applyFont="1" applyFill="1" applyBorder="1" applyAlignment="1">
      <alignment horizontal="left" vertical="center" shrinkToFit="1"/>
      <protection/>
    </xf>
    <xf numFmtId="176" fontId="6" fillId="0" borderId="30" xfId="106" applyNumberFormat="1" applyFont="1" applyFill="1" applyBorder="1" applyAlignment="1">
      <alignment horizontal="left" vertical="center" shrinkToFit="1"/>
      <protection/>
    </xf>
    <xf numFmtId="176" fontId="16" fillId="0" borderId="74" xfId="106" applyNumberFormat="1" applyFont="1" applyFill="1" applyBorder="1" applyAlignment="1">
      <alignment horizontal="left" vertical="center" shrinkToFit="1"/>
      <protection/>
    </xf>
    <xf numFmtId="176" fontId="16" fillId="0" borderId="34" xfId="106" applyNumberFormat="1" applyFont="1" applyFill="1" applyBorder="1" applyAlignment="1">
      <alignment horizontal="left" vertical="center" shrinkToFit="1"/>
      <protection/>
    </xf>
    <xf numFmtId="176" fontId="16" fillId="0" borderId="29" xfId="106" applyNumberFormat="1" applyFont="1" applyFill="1" applyBorder="1" applyAlignment="1">
      <alignment horizontal="left" vertical="center" shrinkToFit="1"/>
      <protection/>
    </xf>
    <xf numFmtId="176" fontId="16" fillId="50" borderId="75" xfId="106" applyNumberFormat="1" applyFont="1" applyFill="1" applyBorder="1" applyAlignment="1">
      <alignment horizontal="left" vertical="center" shrinkToFit="1"/>
      <protection/>
    </xf>
    <xf numFmtId="176" fontId="16" fillId="50" borderId="53" xfId="106" applyNumberFormat="1" applyFont="1" applyFill="1" applyBorder="1" applyAlignment="1">
      <alignment horizontal="left" vertical="center" shrinkToFit="1"/>
      <protection/>
    </xf>
    <xf numFmtId="176" fontId="16" fillId="55" borderId="75" xfId="106" applyNumberFormat="1" applyFont="1" applyFill="1" applyBorder="1" applyAlignment="1">
      <alignment horizontal="left" vertical="center" shrinkToFit="1"/>
      <protection/>
    </xf>
    <xf numFmtId="176" fontId="16" fillId="55" borderId="53" xfId="106" applyNumberFormat="1" applyFont="1" applyFill="1" applyBorder="1" applyAlignment="1">
      <alignment horizontal="left" vertical="center" shrinkToFit="1"/>
      <protection/>
    </xf>
    <xf numFmtId="176" fontId="16" fillId="50" borderId="21" xfId="106" applyNumberFormat="1" applyFont="1" applyFill="1" applyBorder="1" applyAlignment="1">
      <alignment horizontal="left" vertical="center" shrinkToFit="1"/>
      <protection/>
    </xf>
    <xf numFmtId="176" fontId="16" fillId="50" borderId="25" xfId="106" applyNumberFormat="1" applyFont="1" applyFill="1" applyBorder="1" applyAlignment="1">
      <alignment horizontal="left" vertical="center" shrinkToFit="1"/>
      <protection/>
    </xf>
    <xf numFmtId="176" fontId="16" fillId="0" borderId="21" xfId="106" applyNumberFormat="1" applyFont="1" applyFill="1" applyBorder="1" applyAlignment="1">
      <alignment horizontal="left" vertical="center" shrinkToFit="1"/>
      <protection/>
    </xf>
    <xf numFmtId="176" fontId="16" fillId="0" borderId="25" xfId="106" applyNumberFormat="1" applyFont="1" applyFill="1" applyBorder="1" applyAlignment="1">
      <alignment horizontal="left" vertical="center" shrinkToFit="1"/>
      <protection/>
    </xf>
    <xf numFmtId="176" fontId="6" fillId="0" borderId="39" xfId="106" applyNumberFormat="1" applyFont="1" applyFill="1" applyBorder="1" applyAlignment="1">
      <alignment horizontal="left" vertical="center" shrinkToFit="1"/>
      <protection/>
    </xf>
    <xf numFmtId="176" fontId="16" fillId="50" borderId="37" xfId="106" applyNumberFormat="1" applyFont="1" applyFill="1" applyBorder="1" applyAlignment="1">
      <alignment horizontal="left" vertical="center" shrinkToFit="1"/>
      <protection/>
    </xf>
    <xf numFmtId="176" fontId="16" fillId="50" borderId="44" xfId="106" applyNumberFormat="1" applyFont="1" applyFill="1" applyBorder="1" applyAlignment="1">
      <alignment horizontal="left" vertical="center" shrinkToFit="1"/>
      <protection/>
    </xf>
    <xf numFmtId="176" fontId="16" fillId="50" borderId="41" xfId="106" applyNumberFormat="1" applyFont="1" applyFill="1" applyBorder="1" applyAlignment="1">
      <alignment horizontal="left" vertical="center" shrinkToFit="1"/>
      <protection/>
    </xf>
    <xf numFmtId="176" fontId="6" fillId="0" borderId="0" xfId="106" applyNumberFormat="1" applyFont="1" applyAlignment="1">
      <alignment horizontal="center" vertical="center"/>
      <protection/>
    </xf>
    <xf numFmtId="0" fontId="22" fillId="55" borderId="63" xfId="106" applyFont="1" applyFill="1" applyBorder="1" applyAlignment="1">
      <alignment horizontal="center" vertical="center"/>
      <protection/>
    </xf>
    <xf numFmtId="0" fontId="22" fillId="55" borderId="48" xfId="106" applyFont="1" applyFill="1" applyBorder="1" applyAlignment="1">
      <alignment horizontal="center" vertical="center"/>
      <protection/>
    </xf>
    <xf numFmtId="176" fontId="5" fillId="0" borderId="0" xfId="106" applyNumberFormat="1" applyFont="1" applyFill="1" applyBorder="1" applyAlignment="1">
      <alignment horizontal="left" vertical="center" shrinkToFit="1"/>
      <protection/>
    </xf>
    <xf numFmtId="176" fontId="22" fillId="55" borderId="71" xfId="106" applyNumberFormat="1" applyFont="1" applyFill="1" applyBorder="1" applyAlignment="1">
      <alignment horizontal="center" vertical="center" shrinkToFit="1"/>
      <protection/>
    </xf>
    <xf numFmtId="176" fontId="22" fillId="55" borderId="51" xfId="106" applyNumberFormat="1" applyFont="1" applyFill="1" applyBorder="1" applyAlignment="1">
      <alignment horizontal="center" vertical="center" shrinkToFit="1"/>
      <protection/>
    </xf>
    <xf numFmtId="176" fontId="22" fillId="55" borderId="52" xfId="106" applyNumberFormat="1" applyFont="1" applyFill="1" applyBorder="1" applyAlignment="1">
      <alignment horizontal="center" vertical="center" shrinkToFit="1"/>
      <protection/>
    </xf>
    <xf numFmtId="176" fontId="22" fillId="55" borderId="40" xfId="106" applyNumberFormat="1" applyFont="1" applyFill="1" applyBorder="1" applyAlignment="1">
      <alignment horizontal="center" vertical="center" shrinkToFit="1"/>
      <protection/>
    </xf>
    <xf numFmtId="176" fontId="5" fillId="0" borderId="26" xfId="104" applyNumberFormat="1" applyFont="1" applyFill="1" applyBorder="1" applyAlignment="1">
      <alignment horizontal="left" vertical="center" shrinkToFit="1"/>
      <protection/>
    </xf>
    <xf numFmtId="176" fontId="5" fillId="0" borderId="50" xfId="104" applyNumberFormat="1" applyFont="1" applyFill="1" applyBorder="1" applyAlignment="1">
      <alignment horizontal="left" vertical="center" shrinkToFit="1"/>
      <protection/>
    </xf>
    <xf numFmtId="176" fontId="5" fillId="0" borderId="32" xfId="104" applyNumberFormat="1" applyFont="1" applyFill="1" applyBorder="1" applyAlignment="1">
      <alignment horizontal="left" vertical="center" shrinkToFit="1"/>
      <protection/>
    </xf>
    <xf numFmtId="176" fontId="16" fillId="0" borderId="75" xfId="104" applyNumberFormat="1" applyFont="1" applyFill="1" applyBorder="1" applyAlignment="1">
      <alignment horizontal="left" vertical="center" shrinkToFit="1"/>
      <protection/>
    </xf>
    <xf numFmtId="176" fontId="16" fillId="0" borderId="53" xfId="104" applyNumberFormat="1" applyFont="1" applyFill="1" applyBorder="1" applyAlignment="1">
      <alignment horizontal="left" vertical="center" shrinkToFit="1"/>
      <protection/>
    </xf>
    <xf numFmtId="176" fontId="16" fillId="0" borderId="61" xfId="104" applyNumberFormat="1" applyFont="1" applyFill="1" applyBorder="1" applyAlignment="1">
      <alignment horizontal="left" vertical="center" shrinkToFit="1"/>
      <protection/>
    </xf>
    <xf numFmtId="176" fontId="5" fillId="0" borderId="28" xfId="104" applyNumberFormat="1" applyFont="1" applyFill="1" applyBorder="1" applyAlignment="1">
      <alignment horizontal="left" vertical="center" shrinkToFit="1"/>
      <protection/>
    </xf>
    <xf numFmtId="176" fontId="5" fillId="0" borderId="33" xfId="104" applyNumberFormat="1" applyFont="1" applyFill="1" applyBorder="1" applyAlignment="1">
      <alignment horizontal="left" vertical="center" shrinkToFit="1"/>
      <protection/>
    </xf>
    <xf numFmtId="176" fontId="16" fillId="50" borderId="67" xfId="105" applyNumberFormat="1" applyFont="1" applyFill="1" applyBorder="1" applyAlignment="1">
      <alignment horizontal="left" vertical="center" shrinkToFit="1"/>
      <protection/>
    </xf>
    <xf numFmtId="176" fontId="16" fillId="50" borderId="59" xfId="105" applyNumberFormat="1" applyFont="1" applyFill="1" applyBorder="1" applyAlignment="1">
      <alignment horizontal="left" vertical="center" shrinkToFit="1"/>
      <protection/>
    </xf>
    <xf numFmtId="176" fontId="16" fillId="0" borderId="67" xfId="104" applyNumberFormat="1" applyFont="1" applyFill="1" applyBorder="1" applyAlignment="1">
      <alignment horizontal="left" vertical="center" shrinkToFit="1"/>
      <protection/>
    </xf>
    <xf numFmtId="176" fontId="16" fillId="0" borderId="59" xfId="104" applyNumberFormat="1" applyFont="1" applyFill="1" applyBorder="1" applyAlignment="1">
      <alignment horizontal="left" vertical="center" shrinkToFit="1"/>
      <protection/>
    </xf>
    <xf numFmtId="176" fontId="5" fillId="0" borderId="34" xfId="104" applyNumberFormat="1" applyFont="1" applyFill="1" applyBorder="1" applyAlignment="1">
      <alignment horizontal="left" vertical="center" shrinkToFit="1"/>
      <protection/>
    </xf>
    <xf numFmtId="176" fontId="5" fillId="0" borderId="0" xfId="104" applyNumberFormat="1" applyFont="1" applyFill="1" applyBorder="1" applyAlignment="1">
      <alignment horizontal="left" vertical="center" shrinkToFit="1"/>
      <protection/>
    </xf>
    <xf numFmtId="176" fontId="5" fillId="0" borderId="32" xfId="105" applyNumberFormat="1" applyFont="1" applyFill="1" applyBorder="1" applyAlignment="1">
      <alignment horizontal="left" vertical="center" shrinkToFit="1"/>
      <protection/>
    </xf>
    <xf numFmtId="176" fontId="5" fillId="0" borderId="33" xfId="105" applyNumberFormat="1" applyFont="1" applyFill="1" applyBorder="1" applyAlignment="1">
      <alignment horizontal="left" vertical="center" shrinkToFit="1"/>
      <protection/>
    </xf>
    <xf numFmtId="176" fontId="16" fillId="0" borderId="69" xfId="105" applyNumberFormat="1" applyFont="1" applyFill="1" applyBorder="1" applyAlignment="1">
      <alignment horizontal="left" vertical="center" shrinkToFit="1"/>
      <protection/>
    </xf>
    <xf numFmtId="176" fontId="16" fillId="0" borderId="57" xfId="105" applyNumberFormat="1" applyFont="1" applyFill="1" applyBorder="1" applyAlignment="1">
      <alignment horizontal="left" vertical="center" shrinkToFit="1"/>
      <protection/>
    </xf>
    <xf numFmtId="176" fontId="5" fillId="0" borderId="31" xfId="105" applyNumberFormat="1" applyFont="1" applyFill="1" applyBorder="1" applyAlignment="1">
      <alignment horizontal="left" vertical="center" shrinkToFit="1"/>
      <protection/>
    </xf>
    <xf numFmtId="176" fontId="5" fillId="0" borderId="50" xfId="105" applyNumberFormat="1" applyFont="1" applyFill="1" applyBorder="1" applyAlignment="1">
      <alignment horizontal="left" vertical="center" shrinkToFit="1"/>
      <protection/>
    </xf>
    <xf numFmtId="176" fontId="20" fillId="0" borderId="0" xfId="105" applyNumberFormat="1" applyFont="1" applyAlignment="1">
      <alignment horizontal="center" vertical="center"/>
      <protection/>
    </xf>
    <xf numFmtId="176" fontId="22" fillId="55" borderId="56" xfId="105" applyNumberFormat="1" applyFont="1" applyFill="1" applyBorder="1" applyAlignment="1">
      <alignment horizontal="center" vertical="center"/>
      <protection/>
    </xf>
    <xf numFmtId="176" fontId="22" fillId="55" borderId="27" xfId="105" applyNumberFormat="1" applyFont="1" applyFill="1" applyBorder="1" applyAlignment="1">
      <alignment horizontal="center" vertical="center"/>
      <protection/>
    </xf>
    <xf numFmtId="176" fontId="22" fillId="55" borderId="71" xfId="105" applyNumberFormat="1" applyFont="1" applyFill="1" applyBorder="1" applyAlignment="1">
      <alignment horizontal="center" vertical="center"/>
      <protection/>
    </xf>
    <xf numFmtId="176" fontId="22" fillId="55" borderId="51" xfId="105" applyNumberFormat="1" applyFont="1" applyFill="1" applyBorder="1" applyAlignment="1">
      <alignment horizontal="center" vertical="center"/>
      <protection/>
    </xf>
    <xf numFmtId="176" fontId="22" fillId="55" borderId="52" xfId="105" applyNumberFormat="1" applyFont="1" applyFill="1" applyBorder="1" applyAlignment="1">
      <alignment horizontal="center" vertical="center"/>
      <protection/>
    </xf>
    <xf numFmtId="176" fontId="22" fillId="55" borderId="40" xfId="105" applyNumberFormat="1" applyFont="1" applyFill="1" applyBorder="1" applyAlignment="1">
      <alignment horizontal="center" vertical="center"/>
      <protection/>
    </xf>
    <xf numFmtId="0" fontId="5" fillId="0" borderId="32" xfId="105" applyFont="1" applyFill="1" applyBorder="1" applyAlignment="1">
      <alignment horizontal="left" vertical="center" shrinkToFit="1"/>
      <protection/>
    </xf>
    <xf numFmtId="0" fontId="5" fillId="0" borderId="30" xfId="105" applyFont="1" applyFill="1" applyBorder="1" applyAlignment="1">
      <alignment horizontal="left" vertical="center" shrinkToFit="1"/>
      <protection/>
    </xf>
    <xf numFmtId="176" fontId="16" fillId="0" borderId="71" xfId="105" applyNumberFormat="1" applyFont="1" applyFill="1" applyBorder="1" applyAlignment="1">
      <alignment horizontal="left" vertical="center" shrinkToFit="1"/>
      <protection/>
    </xf>
    <xf numFmtId="176" fontId="16" fillId="0" borderId="51" xfId="105" applyNumberFormat="1" applyFont="1" applyFill="1" applyBorder="1" applyAlignment="1">
      <alignment horizontal="left" vertical="center" shrinkToFit="1"/>
      <protection/>
    </xf>
    <xf numFmtId="176" fontId="16" fillId="0" borderId="62" xfId="105" applyNumberFormat="1" applyFont="1" applyFill="1" applyBorder="1" applyAlignment="1">
      <alignment horizontal="left" vertical="center" shrinkToFit="1"/>
      <protection/>
    </xf>
    <xf numFmtId="176" fontId="17" fillId="55" borderId="72" xfId="105" applyNumberFormat="1" applyFont="1" applyFill="1" applyBorder="1" applyAlignment="1">
      <alignment horizontal="center" vertical="center" shrinkToFit="1"/>
      <protection/>
    </xf>
    <xf numFmtId="176" fontId="17" fillId="55" borderId="73" xfId="105" applyNumberFormat="1" applyFont="1" applyFill="1" applyBorder="1" applyAlignment="1">
      <alignment horizontal="center" vertical="center" shrinkToFit="1"/>
      <protection/>
    </xf>
    <xf numFmtId="176" fontId="6" fillId="0" borderId="35" xfId="105" applyNumberFormat="1" applyFont="1" applyFill="1" applyBorder="1" applyAlignment="1">
      <alignment horizontal="center" vertical="center" shrinkToFit="1"/>
      <protection/>
    </xf>
    <xf numFmtId="176" fontId="6" fillId="0" borderId="42" xfId="105" applyNumberFormat="1" applyFont="1" applyFill="1" applyBorder="1" applyAlignment="1">
      <alignment horizontal="center" vertical="center" shrinkToFit="1"/>
      <protection/>
    </xf>
    <xf numFmtId="176" fontId="16" fillId="55" borderId="61" xfId="106" applyNumberFormat="1" applyFont="1" applyFill="1" applyBorder="1" applyAlignment="1">
      <alignment horizontal="left" vertical="center" shrinkToFit="1"/>
      <protection/>
    </xf>
    <xf numFmtId="176" fontId="5" fillId="0" borderId="26" xfId="106" applyNumberFormat="1" applyFont="1" applyFill="1" applyBorder="1" applyAlignment="1">
      <alignment horizontal="left" vertical="center" shrinkToFit="1"/>
      <protection/>
    </xf>
    <xf numFmtId="176" fontId="5" fillId="0" borderId="32" xfId="106" applyNumberFormat="1" applyFont="1" applyFill="1" applyBorder="1" applyAlignment="1">
      <alignment horizontal="left" vertical="center" shrinkToFit="1"/>
      <protection/>
    </xf>
    <xf numFmtId="176" fontId="16" fillId="50" borderId="61" xfId="106" applyNumberFormat="1" applyFont="1" applyFill="1" applyBorder="1" applyAlignment="1">
      <alignment horizontal="left" vertical="center" shrinkToFit="1"/>
      <protection/>
    </xf>
    <xf numFmtId="176" fontId="5" fillId="0" borderId="31" xfId="106" applyNumberFormat="1" applyFont="1" applyFill="1" applyBorder="1" applyAlignment="1">
      <alignment horizontal="left" vertical="center" shrinkToFit="1"/>
      <protection/>
    </xf>
    <xf numFmtId="176" fontId="5" fillId="0" borderId="33" xfId="106" applyNumberFormat="1" applyFont="1" applyFill="1" applyBorder="1" applyAlignment="1">
      <alignment horizontal="left" vertical="center" shrinkToFit="1"/>
      <protection/>
    </xf>
    <xf numFmtId="176" fontId="5" fillId="0" borderId="23" xfId="106" applyNumberFormat="1" applyFont="1" applyFill="1" applyBorder="1" applyAlignment="1">
      <alignment horizontal="left" vertical="center" shrinkToFit="1"/>
      <protection/>
    </xf>
    <xf numFmtId="176" fontId="16" fillId="0" borderId="62" xfId="106" applyNumberFormat="1" applyFont="1" applyFill="1" applyBorder="1" applyAlignment="1">
      <alignment horizontal="left" vertical="center" shrinkToFit="1"/>
      <protection/>
    </xf>
    <xf numFmtId="176" fontId="5" fillId="0" borderId="50" xfId="106" applyNumberFormat="1" applyFont="1" applyFill="1" applyBorder="1" applyAlignment="1">
      <alignment horizontal="left" vertical="center" shrinkToFit="1"/>
      <protection/>
    </xf>
    <xf numFmtId="176" fontId="16" fillId="50" borderId="75" xfId="106" applyNumberFormat="1" applyFont="1" applyFill="1" applyBorder="1" applyAlignment="1">
      <alignment horizontal="center" vertical="center" shrinkToFit="1"/>
      <protection/>
    </xf>
    <xf numFmtId="176" fontId="16" fillId="50" borderId="53" xfId="106" applyNumberFormat="1" applyFont="1" applyFill="1" applyBorder="1" applyAlignment="1">
      <alignment horizontal="center" vertical="center" shrinkToFit="1"/>
      <protection/>
    </xf>
    <xf numFmtId="176" fontId="6" fillId="0" borderId="35" xfId="106" applyNumberFormat="1" applyFont="1" applyFill="1" applyBorder="1" applyAlignment="1">
      <alignment horizontal="center" vertical="center" shrinkToFit="1"/>
      <protection/>
    </xf>
    <xf numFmtId="176" fontId="6" fillId="0" borderId="42" xfId="106" applyNumberFormat="1" applyFont="1" applyFill="1" applyBorder="1" applyAlignment="1">
      <alignment horizontal="center" vertical="center" shrinkToFit="1"/>
      <protection/>
    </xf>
    <xf numFmtId="176" fontId="5" fillId="0" borderId="39" xfId="106" applyNumberFormat="1" applyFont="1" applyFill="1" applyBorder="1" applyAlignment="1">
      <alignment horizontal="left" vertical="center" shrinkToFit="1"/>
      <protection/>
    </xf>
    <xf numFmtId="176" fontId="5" fillId="0" borderId="49" xfId="106" applyNumberFormat="1" applyFont="1" applyFill="1" applyBorder="1" applyAlignment="1">
      <alignment horizontal="left" vertical="center" shrinkToFit="1"/>
      <protection/>
    </xf>
    <xf numFmtId="176" fontId="20" fillId="0" borderId="0" xfId="107" applyNumberFormat="1" applyFont="1" applyAlignment="1">
      <alignment horizontal="center" vertical="center"/>
      <protection/>
    </xf>
    <xf numFmtId="176" fontId="17" fillId="55" borderId="72" xfId="107" applyNumberFormat="1" applyFont="1" applyFill="1" applyBorder="1" applyAlignment="1">
      <alignment horizontal="center" vertical="center" shrinkToFit="1"/>
      <protection/>
    </xf>
    <xf numFmtId="176" fontId="17" fillId="55" borderId="73" xfId="107" applyNumberFormat="1" applyFont="1" applyFill="1" applyBorder="1" applyAlignment="1">
      <alignment horizontal="center" vertical="center" shrinkToFit="1"/>
      <protection/>
    </xf>
    <xf numFmtId="176" fontId="17" fillId="55" borderId="63" xfId="107" applyNumberFormat="1" applyFont="1" applyFill="1" applyBorder="1" applyAlignment="1">
      <alignment horizontal="center" vertical="center" shrinkToFit="1"/>
      <protection/>
    </xf>
    <xf numFmtId="176" fontId="17" fillId="55" borderId="48" xfId="107" applyNumberFormat="1" applyFont="1" applyFill="1" applyBorder="1" applyAlignment="1">
      <alignment horizontal="center" vertical="center" shrinkToFit="1"/>
      <protection/>
    </xf>
    <xf numFmtId="176" fontId="17" fillId="55" borderId="71" xfId="107" applyNumberFormat="1" applyFont="1" applyFill="1" applyBorder="1" applyAlignment="1">
      <alignment horizontal="center" vertical="center" shrinkToFit="1"/>
      <protection/>
    </xf>
    <xf numFmtId="176" fontId="17" fillId="55" borderId="51" xfId="107" applyNumberFormat="1" applyFont="1" applyFill="1" applyBorder="1" applyAlignment="1">
      <alignment horizontal="center" vertical="center" shrinkToFit="1"/>
      <protection/>
    </xf>
    <xf numFmtId="176" fontId="17" fillId="55" borderId="62" xfId="107" applyNumberFormat="1" applyFont="1" applyFill="1" applyBorder="1" applyAlignment="1">
      <alignment horizontal="center" vertical="center" shrinkToFit="1"/>
      <protection/>
    </xf>
    <xf numFmtId="176" fontId="6" fillId="0" borderId="40" xfId="79" applyNumberFormat="1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176" fontId="6" fillId="0" borderId="27" xfId="105" applyNumberFormat="1" applyFont="1" applyFill="1" applyBorder="1" applyAlignment="1">
      <alignment horizontal="center" vertical="center" shrinkToFit="1"/>
      <protection/>
    </xf>
    <xf numFmtId="0" fontId="6" fillId="0" borderId="41" xfId="105" applyFont="1" applyFill="1" applyBorder="1" applyAlignment="1">
      <alignment vertical="center" shrinkToFit="1"/>
      <protection/>
    </xf>
    <xf numFmtId="176" fontId="6" fillId="0" borderId="49" xfId="105" applyNumberFormat="1" applyFont="1" applyFill="1" applyBorder="1" applyAlignment="1">
      <alignment horizontal="left" vertical="center" shrinkToFit="1"/>
      <protection/>
    </xf>
    <xf numFmtId="177" fontId="6" fillId="0" borderId="24" xfId="79" applyNumberFormat="1" applyFont="1" applyFill="1" applyBorder="1" applyAlignment="1">
      <alignment horizontal="left" vertical="center" shrinkToFit="1"/>
    </xf>
  </cellXfs>
  <cellStyles count="95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표준_사본 - 작업용1217 2008년 경상대학교 산학협력단 예산서" xfId="103"/>
    <cellStyle name="표준_Sheet1" xfId="104"/>
    <cellStyle name="표준_Sheet2" xfId="105"/>
    <cellStyle name="표준_Sheet3" xfId="106"/>
    <cellStyle name="표준_Sheet4" xfId="107"/>
    <cellStyle name="Hyperlink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85" zoomScaleNormal="85" zoomScalePageLayoutView="0" workbookViewId="0" topLeftCell="A1">
      <selection activeCell="H5" sqref="H5"/>
    </sheetView>
  </sheetViews>
  <sheetFormatPr defaultColWidth="8.88671875" defaultRowHeight="13.5"/>
  <sheetData>
    <row r="1" spans="1:16" ht="18.75">
      <c r="A1" s="386" t="s">
        <v>353</v>
      </c>
      <c r="B1" s="386"/>
      <c r="C1" s="386"/>
      <c r="D1" s="386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16" ht="27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ht="27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76.5">
      <c r="A4" s="387" t="s">
        <v>432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</row>
    <row r="5" spans="1:16" ht="265.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1:16" ht="46.5">
      <c r="A6" s="388" t="s">
        <v>354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</row>
    <row r="7" spans="1:16" ht="38.25" customHeight="1">
      <c r="A7" s="389" t="s">
        <v>368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</row>
  </sheetData>
  <sheetProtection/>
  <mergeCells count="4">
    <mergeCell ref="A1:D1"/>
    <mergeCell ref="A4:P4"/>
    <mergeCell ref="A6:P6"/>
    <mergeCell ref="A7:P7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3"/>
  <sheetViews>
    <sheetView showGridLines="0" view="pageBreakPreview" zoomScale="65" zoomScaleNormal="60" zoomScaleSheetLayoutView="65" zoomScalePageLayoutView="0" workbookViewId="0" topLeftCell="A1">
      <pane xSplit="3" ySplit="2" topLeftCell="D192" activePane="bottomRight" state="frozen"/>
      <selection pane="topLeft" activeCell="E140" sqref="E140"/>
      <selection pane="topRight" activeCell="E140" sqref="E140"/>
      <selection pane="bottomLeft" activeCell="E140" sqref="E140"/>
      <selection pane="bottomRight" activeCell="E140" sqref="E140"/>
    </sheetView>
  </sheetViews>
  <sheetFormatPr defaultColWidth="8.88671875" defaultRowHeight="13.5"/>
  <cols>
    <col min="1" max="1" width="9.99609375" style="0" customWidth="1"/>
    <col min="2" max="2" width="12.21484375" style="0" customWidth="1"/>
    <col min="3" max="3" width="26.6640625" style="0" customWidth="1"/>
    <col min="4" max="4" width="24.4453125" style="0" customWidth="1"/>
    <col min="5" max="5" width="111.10546875" style="0" customWidth="1"/>
    <col min="6" max="6" width="24.5546875" style="46" customWidth="1"/>
  </cols>
  <sheetData>
    <row r="1" spans="1:6" ht="53.25" customHeight="1">
      <c r="A1" s="503" t="s">
        <v>291</v>
      </c>
      <c r="B1" s="503"/>
      <c r="C1" s="503"/>
      <c r="D1" s="503"/>
      <c r="E1" s="503"/>
      <c r="F1" s="503"/>
    </row>
    <row r="2" spans="1:7" ht="18.75">
      <c r="A2" s="444" t="s">
        <v>395</v>
      </c>
      <c r="B2" s="444"/>
      <c r="C2" s="444"/>
      <c r="D2" s="444"/>
      <c r="E2" s="444"/>
      <c r="F2" s="444"/>
      <c r="G2" s="444"/>
    </row>
    <row r="3" spans="1:6" ht="15.75" customHeight="1">
      <c r="A3" s="33"/>
      <c r="B3" s="33"/>
      <c r="C3" s="33"/>
      <c r="D3" s="33"/>
      <c r="E3" s="33"/>
      <c r="F3" s="33"/>
    </row>
    <row r="4" spans="1:6" ht="21.75" customHeight="1" thickBot="1">
      <c r="A4" s="34" t="s">
        <v>332</v>
      </c>
      <c r="B4" s="34"/>
      <c r="C4" s="35"/>
      <c r="D4" s="35"/>
      <c r="E4" s="36"/>
      <c r="F4" s="305" t="s">
        <v>21</v>
      </c>
    </row>
    <row r="5" spans="1:6" ht="29.25" customHeight="1">
      <c r="A5" s="508" t="s">
        <v>307</v>
      </c>
      <c r="B5" s="509"/>
      <c r="C5" s="510"/>
      <c r="D5" s="477" t="s">
        <v>391</v>
      </c>
      <c r="E5" s="504" t="s">
        <v>308</v>
      </c>
      <c r="F5" s="506" t="s">
        <v>309</v>
      </c>
    </row>
    <row r="6" spans="1:6" ht="29.25" customHeight="1" thickBot="1">
      <c r="A6" s="276" t="s">
        <v>310</v>
      </c>
      <c r="B6" s="277" t="s">
        <v>311</v>
      </c>
      <c r="C6" s="278" t="s">
        <v>312</v>
      </c>
      <c r="D6" s="478"/>
      <c r="E6" s="505"/>
      <c r="F6" s="507"/>
    </row>
    <row r="7" spans="1:6" s="246" customFormat="1" ht="29.25" customHeight="1">
      <c r="A7" s="424" t="s">
        <v>337</v>
      </c>
      <c r="B7" s="425"/>
      <c r="C7" s="495"/>
      <c r="D7" s="187">
        <f>D8+D22</f>
        <v>204935000</v>
      </c>
      <c r="E7" s="188"/>
      <c r="F7" s="284"/>
    </row>
    <row r="8" spans="1:6" s="152" customFormat="1" ht="29.25" customHeight="1">
      <c r="A8" s="199"/>
      <c r="B8" s="489" t="s">
        <v>337</v>
      </c>
      <c r="C8" s="490"/>
      <c r="D8" s="200">
        <f>D9</f>
        <v>204935000</v>
      </c>
      <c r="E8" s="120"/>
      <c r="F8" s="201"/>
    </row>
    <row r="9" spans="1:6" s="198" customFormat="1" ht="29.25" customHeight="1">
      <c r="A9" s="94"/>
      <c r="B9" s="95"/>
      <c r="C9" s="51" t="s">
        <v>337</v>
      </c>
      <c r="D9" s="91">
        <f>SUM(D10:D21)</f>
        <v>204935000</v>
      </c>
      <c r="E9" s="121"/>
      <c r="F9" s="209"/>
    </row>
    <row r="10" spans="1:6" s="198" customFormat="1" ht="29.25" customHeight="1">
      <c r="A10" s="94"/>
      <c r="B10" s="179"/>
      <c r="C10" s="499"/>
      <c r="D10" s="91">
        <v>140000000</v>
      </c>
      <c r="E10" s="121" t="s">
        <v>405</v>
      </c>
      <c r="F10" s="209"/>
    </row>
    <row r="11" spans="1:6" s="198" customFormat="1" ht="29.25" customHeight="1">
      <c r="A11" s="94"/>
      <c r="B11" s="179"/>
      <c r="C11" s="500"/>
      <c r="D11" s="91">
        <v>1960000</v>
      </c>
      <c r="E11" s="121" t="s">
        <v>406</v>
      </c>
      <c r="F11" s="209"/>
    </row>
    <row r="12" spans="1:6" s="198" customFormat="1" ht="29.25" customHeight="1">
      <c r="A12" s="94"/>
      <c r="B12" s="179"/>
      <c r="C12" s="500"/>
      <c r="D12" s="91">
        <v>39000000</v>
      </c>
      <c r="E12" s="121" t="s">
        <v>410</v>
      </c>
      <c r="F12" s="209"/>
    </row>
    <row r="13" spans="1:6" s="198" customFormat="1" ht="29.25" customHeight="1">
      <c r="A13" s="94"/>
      <c r="B13" s="179"/>
      <c r="C13" s="500"/>
      <c r="D13" s="91">
        <v>6000000</v>
      </c>
      <c r="E13" s="121" t="s">
        <v>382</v>
      </c>
      <c r="F13" s="209"/>
    </row>
    <row r="14" spans="1:6" s="198" customFormat="1" ht="29.25" customHeight="1">
      <c r="A14" s="94"/>
      <c r="B14" s="179"/>
      <c r="C14" s="500"/>
      <c r="D14" s="91">
        <v>7200000</v>
      </c>
      <c r="E14" s="121" t="s">
        <v>412</v>
      </c>
      <c r="F14" s="209"/>
    </row>
    <row r="15" spans="1:6" s="198" customFormat="1" ht="29.25" customHeight="1">
      <c r="A15" s="94"/>
      <c r="B15" s="179"/>
      <c r="C15" s="500"/>
      <c r="D15" s="91">
        <v>3000000</v>
      </c>
      <c r="E15" s="121" t="s">
        <v>413</v>
      </c>
      <c r="F15" s="209"/>
    </row>
    <row r="16" spans="1:6" s="198" customFormat="1" ht="29.25" customHeight="1">
      <c r="A16" s="94"/>
      <c r="B16" s="179"/>
      <c r="C16" s="500"/>
      <c r="D16" s="91">
        <v>1000000</v>
      </c>
      <c r="E16" s="121" t="s">
        <v>415</v>
      </c>
      <c r="F16" s="209"/>
    </row>
    <row r="17" spans="1:6" ht="29.25" customHeight="1">
      <c r="A17" s="94"/>
      <c r="B17" s="179"/>
      <c r="C17" s="500"/>
      <c r="D17" s="91">
        <v>900000</v>
      </c>
      <c r="E17" s="121" t="s">
        <v>407</v>
      </c>
      <c r="F17" s="326"/>
    </row>
    <row r="18" spans="1:6" s="198" customFormat="1" ht="29.25" customHeight="1">
      <c r="A18" s="94"/>
      <c r="B18" s="179"/>
      <c r="C18" s="500"/>
      <c r="D18" s="329">
        <v>375000</v>
      </c>
      <c r="E18" s="121" t="s">
        <v>408</v>
      </c>
      <c r="F18" s="209"/>
    </row>
    <row r="19" spans="1:6" ht="29.25" customHeight="1">
      <c r="A19" s="94"/>
      <c r="B19" s="179"/>
      <c r="C19" s="500"/>
      <c r="D19" s="91">
        <v>1000000</v>
      </c>
      <c r="E19" s="121" t="s">
        <v>409</v>
      </c>
      <c r="F19" s="213"/>
    </row>
    <row r="20" spans="1:6" ht="28.5" customHeight="1">
      <c r="A20" s="94"/>
      <c r="B20" s="179"/>
      <c r="C20" s="500"/>
      <c r="D20" s="91">
        <v>2000000</v>
      </c>
      <c r="E20" s="121" t="s">
        <v>411</v>
      </c>
      <c r="F20" s="213"/>
    </row>
    <row r="21" spans="1:6" ht="29.25" customHeight="1">
      <c r="A21" s="94"/>
      <c r="B21" s="179"/>
      <c r="C21" s="500"/>
      <c r="D21" s="91">
        <v>2500000</v>
      </c>
      <c r="E21" s="121" t="s">
        <v>414</v>
      </c>
      <c r="F21" s="209"/>
    </row>
    <row r="22" spans="1:6" s="152" customFormat="1" ht="29.25" customHeight="1">
      <c r="A22" s="107"/>
      <c r="B22" s="489" t="s">
        <v>33</v>
      </c>
      <c r="C22" s="490"/>
      <c r="D22" s="200">
        <f>D23</f>
        <v>0</v>
      </c>
      <c r="E22" s="203"/>
      <c r="F22" s="202"/>
    </row>
    <row r="23" spans="1:6" s="198" customFormat="1" ht="29.25" customHeight="1">
      <c r="A23" s="94"/>
      <c r="B23" s="100"/>
      <c r="C23" s="217" t="s">
        <v>33</v>
      </c>
      <c r="D23" s="91">
        <f>SUM(D24:D24)</f>
        <v>0</v>
      </c>
      <c r="E23" s="121"/>
      <c r="F23" s="210"/>
    </row>
    <row r="24" spans="1:6" ht="29.25" customHeight="1" thickBot="1">
      <c r="A24" s="94"/>
      <c r="B24" s="118"/>
      <c r="C24" s="182"/>
      <c r="D24" s="91">
        <v>0</v>
      </c>
      <c r="E24" s="142"/>
      <c r="F24" s="210"/>
    </row>
    <row r="25" spans="1:6" s="246" customFormat="1" ht="29.25" customHeight="1">
      <c r="A25" s="424" t="s">
        <v>167</v>
      </c>
      <c r="B25" s="425"/>
      <c r="C25" s="495"/>
      <c r="D25" s="187">
        <f>D26+D31+D42</f>
        <v>86150000</v>
      </c>
      <c r="E25" s="190"/>
      <c r="F25" s="285"/>
    </row>
    <row r="26" spans="1:6" s="152" customFormat="1" ht="29.25" customHeight="1">
      <c r="A26" s="199"/>
      <c r="B26" s="489" t="s">
        <v>321</v>
      </c>
      <c r="C26" s="490"/>
      <c r="D26" s="200">
        <f>D27+D29</f>
        <v>0</v>
      </c>
      <c r="E26" s="203"/>
      <c r="F26" s="204"/>
    </row>
    <row r="27" spans="1:6" s="198" customFormat="1" ht="29.25" customHeight="1">
      <c r="A27" s="94"/>
      <c r="B27" s="95"/>
      <c r="C27" s="51" t="s">
        <v>232</v>
      </c>
      <c r="D27" s="91">
        <f>SUM(D28:D28)</f>
        <v>0</v>
      </c>
      <c r="E27" s="141"/>
      <c r="F27" s="211"/>
    </row>
    <row r="28" spans="1:6" ht="29.25" customHeight="1">
      <c r="A28" s="94"/>
      <c r="B28" s="179"/>
      <c r="C28" s="118"/>
      <c r="D28" s="91">
        <v>0</v>
      </c>
      <c r="E28" s="141"/>
      <c r="F28" s="211"/>
    </row>
    <row r="29" spans="1:6" s="198" customFormat="1" ht="29.25" customHeight="1">
      <c r="A29" s="94"/>
      <c r="B29" s="97"/>
      <c r="C29" s="51" t="s">
        <v>233</v>
      </c>
      <c r="D29" s="91">
        <f>SUM(D30:D30)</f>
        <v>0</v>
      </c>
      <c r="E29" s="141"/>
      <c r="F29" s="212"/>
    </row>
    <row r="30" spans="1:6" ht="29.25" customHeight="1">
      <c r="A30" s="94"/>
      <c r="B30" s="179"/>
      <c r="C30" s="118"/>
      <c r="D30" s="91">
        <v>0</v>
      </c>
      <c r="E30" s="141"/>
      <c r="F30" s="212"/>
    </row>
    <row r="31" spans="1:6" s="152" customFormat="1" ht="29.25" customHeight="1" thickBot="1">
      <c r="A31" s="365"/>
      <c r="B31" s="501" t="s">
        <v>322</v>
      </c>
      <c r="C31" s="502"/>
      <c r="D31" s="366">
        <f>D32+D34+D36+D38+D40</f>
        <v>0</v>
      </c>
      <c r="E31" s="367"/>
      <c r="F31" s="368"/>
    </row>
    <row r="32" spans="1:6" s="198" customFormat="1" ht="29.25" customHeight="1">
      <c r="A32" s="94"/>
      <c r="B32" s="97"/>
      <c r="C32" s="347" t="s">
        <v>232</v>
      </c>
      <c r="D32" s="338">
        <f>SUM(D33:D33)</f>
        <v>0</v>
      </c>
      <c r="E32" s="349"/>
      <c r="F32" s="364"/>
    </row>
    <row r="33" spans="1:6" ht="29.25" customHeight="1">
      <c r="A33" s="94"/>
      <c r="B33" s="179"/>
      <c r="C33" s="118"/>
      <c r="D33" s="91">
        <v>0</v>
      </c>
      <c r="E33" s="121"/>
      <c r="F33" s="212"/>
    </row>
    <row r="34" spans="1:6" s="198" customFormat="1" ht="29.25" customHeight="1">
      <c r="A34" s="94"/>
      <c r="B34" s="97"/>
      <c r="C34" s="51" t="s">
        <v>234</v>
      </c>
      <c r="D34" s="91">
        <f>SUM(D35:D35)</f>
        <v>0</v>
      </c>
      <c r="E34" s="121"/>
      <c r="F34" s="211"/>
    </row>
    <row r="35" spans="1:6" s="198" customFormat="1" ht="29.25" customHeight="1">
      <c r="A35" s="94"/>
      <c r="B35" s="179"/>
      <c r="C35" s="118"/>
      <c r="D35" s="91">
        <v>0</v>
      </c>
      <c r="E35" s="121"/>
      <c r="F35" s="211"/>
    </row>
    <row r="36" spans="1:6" s="198" customFormat="1" ht="29.25" customHeight="1">
      <c r="A36" s="94"/>
      <c r="B36" s="97"/>
      <c r="C36" s="51" t="s">
        <v>237</v>
      </c>
      <c r="D36" s="91">
        <f>SUM(D37:D37)</f>
        <v>0</v>
      </c>
      <c r="E36" s="121"/>
      <c r="F36" s="209"/>
    </row>
    <row r="37" spans="1:6" ht="29.25" customHeight="1">
      <c r="A37" s="94"/>
      <c r="B37" s="179"/>
      <c r="C37" s="118"/>
      <c r="D37" s="91">
        <v>0</v>
      </c>
      <c r="E37" s="121"/>
      <c r="F37" s="209"/>
    </row>
    <row r="38" spans="1:6" s="198" customFormat="1" ht="29.25" customHeight="1">
      <c r="A38" s="94"/>
      <c r="B38" s="97"/>
      <c r="C38" s="51" t="s">
        <v>236</v>
      </c>
      <c r="D38" s="91">
        <f>SUM(D39:D39)</f>
        <v>0</v>
      </c>
      <c r="E38" s="121"/>
      <c r="F38" s="209"/>
    </row>
    <row r="39" spans="1:6" s="198" customFormat="1" ht="29.25" customHeight="1">
      <c r="A39" s="94"/>
      <c r="B39" s="179"/>
      <c r="C39" s="118"/>
      <c r="D39" s="91">
        <v>0</v>
      </c>
      <c r="E39" s="121"/>
      <c r="F39" s="209"/>
    </row>
    <row r="40" spans="1:6" s="198" customFormat="1" ht="29.25" customHeight="1">
      <c r="A40" s="94"/>
      <c r="B40" s="97"/>
      <c r="C40" s="51" t="s">
        <v>41</v>
      </c>
      <c r="D40" s="91">
        <f>SUM(D41:D41)</f>
        <v>0</v>
      </c>
      <c r="E40" s="121"/>
      <c r="F40" s="209"/>
    </row>
    <row r="41" spans="1:6" s="198" customFormat="1" ht="29.25" customHeight="1">
      <c r="A41" s="94"/>
      <c r="B41" s="179"/>
      <c r="C41" s="118"/>
      <c r="D41" s="91">
        <v>0</v>
      </c>
      <c r="E41" s="121"/>
      <c r="F41" s="209"/>
    </row>
    <row r="42" spans="1:6" s="152" customFormat="1" ht="29.25" customHeight="1">
      <c r="A42" s="107"/>
      <c r="B42" s="489" t="s">
        <v>223</v>
      </c>
      <c r="C42" s="490"/>
      <c r="D42" s="200">
        <f>D43</f>
        <v>86150000</v>
      </c>
      <c r="E42" s="183"/>
      <c r="F42" s="205"/>
    </row>
    <row r="43" spans="1:6" s="198" customFormat="1" ht="29.25" customHeight="1">
      <c r="A43" s="94"/>
      <c r="B43" s="117"/>
      <c r="C43" s="51" t="s">
        <v>223</v>
      </c>
      <c r="D43" s="92">
        <f>SUM(D44:D48)</f>
        <v>86150000</v>
      </c>
      <c r="E43" s="131"/>
      <c r="F43" s="213"/>
    </row>
    <row r="44" spans="1:6" s="198" customFormat="1" ht="29.25" customHeight="1">
      <c r="A44" s="94"/>
      <c r="B44" s="118"/>
      <c r="C44" s="118"/>
      <c r="D44" s="355">
        <v>30000000</v>
      </c>
      <c r="E44" s="354" t="s">
        <v>416</v>
      </c>
      <c r="F44" s="213"/>
    </row>
    <row r="45" spans="1:6" s="198" customFormat="1" ht="29.25" customHeight="1">
      <c r="A45" s="94"/>
      <c r="B45" s="118"/>
      <c r="C45" s="118"/>
      <c r="D45" s="338">
        <v>28000000</v>
      </c>
      <c r="E45" s="349" t="s">
        <v>417</v>
      </c>
      <c r="F45" s="213"/>
    </row>
    <row r="46" spans="1:6" s="198" customFormat="1" ht="29.25" customHeight="1">
      <c r="A46" s="94"/>
      <c r="B46" s="118"/>
      <c r="C46" s="118"/>
      <c r="D46" s="91">
        <v>1050000</v>
      </c>
      <c r="E46" s="349" t="s">
        <v>418</v>
      </c>
      <c r="F46" s="213"/>
    </row>
    <row r="47" spans="1:6" s="198" customFormat="1" ht="29.25" customHeight="1">
      <c r="A47" s="94"/>
      <c r="B47" s="118"/>
      <c r="C47" s="118"/>
      <c r="D47" s="91">
        <v>7000000</v>
      </c>
      <c r="E47" s="349" t="s">
        <v>390</v>
      </c>
      <c r="F47" s="213"/>
    </row>
    <row r="48" spans="1:6" s="198" customFormat="1" ht="29.25" customHeight="1" thickBot="1">
      <c r="A48" s="94"/>
      <c r="B48" s="118"/>
      <c r="C48" s="118"/>
      <c r="D48" s="91">
        <v>20100000</v>
      </c>
      <c r="E48" s="121" t="s">
        <v>428</v>
      </c>
      <c r="F48" s="213"/>
    </row>
    <row r="49" spans="1:6" s="246" customFormat="1" ht="29.25" customHeight="1">
      <c r="A49" s="424" t="s">
        <v>56</v>
      </c>
      <c r="B49" s="425"/>
      <c r="C49" s="495"/>
      <c r="D49" s="191">
        <f>D50</f>
        <v>268400000</v>
      </c>
      <c r="E49" s="190"/>
      <c r="F49" s="286"/>
    </row>
    <row r="50" spans="1:6" s="152" customFormat="1" ht="29.25" customHeight="1">
      <c r="A50" s="199"/>
      <c r="B50" s="489" t="s">
        <v>56</v>
      </c>
      <c r="C50" s="496"/>
      <c r="D50" s="200">
        <f>D51+D53+D56+D58+D60+D64+D66+D68+D71+D73+D75+D79+D82+D84+D86+D88+D90+D94+D96+D98+D100+D102+D104</f>
        <v>268400000</v>
      </c>
      <c r="E50" s="203"/>
      <c r="F50" s="206"/>
    </row>
    <row r="51" spans="1:6" s="198" customFormat="1" ht="29.25" customHeight="1">
      <c r="A51" s="94"/>
      <c r="B51" s="98"/>
      <c r="C51" s="217" t="s">
        <v>338</v>
      </c>
      <c r="D51" s="91">
        <f>SUM(D52:D52)</f>
        <v>96000000</v>
      </c>
      <c r="E51" s="123"/>
      <c r="F51" s="209"/>
    </row>
    <row r="52" spans="1:6" s="198" customFormat="1" ht="29.25" customHeight="1">
      <c r="A52" s="94"/>
      <c r="B52" s="185"/>
      <c r="C52" s="182"/>
      <c r="D52" s="359">
        <v>96000000</v>
      </c>
      <c r="E52" s="327" t="s">
        <v>383</v>
      </c>
      <c r="F52" s="209"/>
    </row>
    <row r="53" spans="1:6" ht="29.25" customHeight="1">
      <c r="A53" s="94"/>
      <c r="B53" s="185"/>
      <c r="C53" s="26" t="s">
        <v>339</v>
      </c>
      <c r="D53" s="91">
        <f>SUM(D54:D55)</f>
        <v>72600000</v>
      </c>
      <c r="E53" s="123"/>
      <c r="F53" s="209"/>
    </row>
    <row r="54" spans="1:6" ht="29.25" customHeight="1">
      <c r="A54" s="94"/>
      <c r="B54" s="185"/>
      <c r="C54" s="182"/>
      <c r="D54" s="91">
        <v>48600000</v>
      </c>
      <c r="E54" s="123" t="s">
        <v>423</v>
      </c>
      <c r="F54" s="209"/>
    </row>
    <row r="55" spans="1:6" ht="29.25" customHeight="1">
      <c r="A55" s="94"/>
      <c r="B55" s="185"/>
      <c r="C55" s="182"/>
      <c r="D55" s="91">
        <v>24000000</v>
      </c>
      <c r="E55" s="123" t="s">
        <v>424</v>
      </c>
      <c r="F55" s="209"/>
    </row>
    <row r="56" spans="1:6" ht="29.25" customHeight="1">
      <c r="A56" s="94"/>
      <c r="B56" s="185"/>
      <c r="C56" s="26" t="s">
        <v>44</v>
      </c>
      <c r="D56" s="91">
        <f>SUM(D57:D57)</f>
        <v>0</v>
      </c>
      <c r="E56" s="123"/>
      <c r="F56" s="209"/>
    </row>
    <row r="57" spans="1:6" ht="29.25" customHeight="1">
      <c r="A57" s="94"/>
      <c r="B57" s="185"/>
      <c r="C57" s="182"/>
      <c r="D57" s="91">
        <v>0</v>
      </c>
      <c r="E57" s="123"/>
      <c r="F57" s="209"/>
    </row>
    <row r="58" spans="1:6" s="198" customFormat="1" ht="29.25" customHeight="1">
      <c r="A58" s="94"/>
      <c r="B58" s="99"/>
      <c r="C58" s="217" t="s">
        <v>340</v>
      </c>
      <c r="D58" s="91">
        <f>SUM(D59:D59)</f>
        <v>0</v>
      </c>
      <c r="E58" s="123"/>
      <c r="F58" s="209"/>
    </row>
    <row r="59" spans="1:6" ht="29.25" customHeight="1">
      <c r="A59" s="94"/>
      <c r="B59" s="185"/>
      <c r="C59" s="182"/>
      <c r="D59" s="357">
        <v>0</v>
      </c>
      <c r="E59" s="328"/>
      <c r="F59" s="213"/>
    </row>
    <row r="60" spans="1:6" s="198" customFormat="1" ht="29.25" customHeight="1" thickBot="1">
      <c r="A60" s="102"/>
      <c r="B60" s="101"/>
      <c r="C60" s="378" t="s">
        <v>238</v>
      </c>
      <c r="D60" s="105">
        <f>SUM(D61:D63)</f>
        <v>19800000</v>
      </c>
      <c r="E60" s="379"/>
      <c r="F60" s="380"/>
    </row>
    <row r="61" spans="1:6" s="198" customFormat="1" ht="29.25" customHeight="1">
      <c r="A61" s="94"/>
      <c r="B61" s="185"/>
      <c r="C61" s="182"/>
      <c r="D61" s="338">
        <v>9000000</v>
      </c>
      <c r="E61" s="356" t="s">
        <v>426</v>
      </c>
      <c r="F61" s="326"/>
    </row>
    <row r="62" spans="1:6" s="198" customFormat="1" ht="29.25" customHeight="1">
      <c r="A62" s="94"/>
      <c r="B62" s="185"/>
      <c r="C62" s="182"/>
      <c r="D62" s="91">
        <v>7200000</v>
      </c>
      <c r="E62" s="123" t="s">
        <v>384</v>
      </c>
      <c r="F62" s="209"/>
    </row>
    <row r="63" spans="1:6" s="198" customFormat="1" ht="29.25" customHeight="1">
      <c r="A63" s="94"/>
      <c r="B63" s="185"/>
      <c r="C63" s="182"/>
      <c r="D63" s="91">
        <v>3600000</v>
      </c>
      <c r="E63" s="123" t="s">
        <v>427</v>
      </c>
      <c r="F63" s="209"/>
    </row>
    <row r="64" spans="1:6" s="198" customFormat="1" ht="29.25" customHeight="1">
      <c r="A64" s="94"/>
      <c r="B64" s="99"/>
      <c r="C64" s="217" t="s">
        <v>239</v>
      </c>
      <c r="D64" s="91">
        <f>SUM(D65:D65)</f>
        <v>2400000</v>
      </c>
      <c r="E64" s="123"/>
      <c r="F64" s="209"/>
    </row>
    <row r="65" spans="1:6" ht="29.25" customHeight="1">
      <c r="A65" s="94"/>
      <c r="B65" s="185"/>
      <c r="C65" s="182"/>
      <c r="D65" s="91">
        <v>2400000</v>
      </c>
      <c r="E65" s="349" t="s">
        <v>421</v>
      </c>
      <c r="F65" s="209"/>
    </row>
    <row r="66" spans="1:6" s="198" customFormat="1" ht="29.25" customHeight="1">
      <c r="A66" s="94"/>
      <c r="B66" s="99"/>
      <c r="C66" s="217" t="s">
        <v>240</v>
      </c>
      <c r="D66" s="91">
        <f>SUM(D67:D67)</f>
        <v>0</v>
      </c>
      <c r="E66" s="123"/>
      <c r="F66" s="209"/>
    </row>
    <row r="67" spans="1:6" ht="29.25" customHeight="1">
      <c r="A67" s="94"/>
      <c r="B67" s="185"/>
      <c r="C67" s="182"/>
      <c r="D67" s="358">
        <v>0</v>
      </c>
      <c r="E67" s="327"/>
      <c r="F67" s="209"/>
    </row>
    <row r="68" spans="1:6" s="198" customFormat="1" ht="29.25" customHeight="1">
      <c r="A68" s="94"/>
      <c r="B68" s="99"/>
      <c r="C68" s="217" t="s">
        <v>241</v>
      </c>
      <c r="D68" s="91">
        <f>SUM(D69:D70)</f>
        <v>6100000</v>
      </c>
      <c r="E68" s="123"/>
      <c r="F68" s="209"/>
    </row>
    <row r="69" spans="1:6" s="198" customFormat="1" ht="29.25" customHeight="1">
      <c r="A69" s="94"/>
      <c r="B69" s="185"/>
      <c r="C69" s="182"/>
      <c r="D69" s="91">
        <v>3600000</v>
      </c>
      <c r="E69" s="349" t="s">
        <v>393</v>
      </c>
      <c r="F69" s="209"/>
    </row>
    <row r="70" spans="1:6" s="198" customFormat="1" ht="29.25" customHeight="1">
      <c r="A70" s="94"/>
      <c r="B70" s="185"/>
      <c r="C70" s="182"/>
      <c r="D70" s="91">
        <v>2500000</v>
      </c>
      <c r="E70" s="121" t="s">
        <v>422</v>
      </c>
      <c r="F70" s="209"/>
    </row>
    <row r="71" spans="1:6" s="198" customFormat="1" ht="29.25" customHeight="1">
      <c r="A71" s="94"/>
      <c r="B71" s="99"/>
      <c r="C71" s="217" t="s">
        <v>242</v>
      </c>
      <c r="D71" s="91">
        <f>SUM(D72:D72)</f>
        <v>780000</v>
      </c>
      <c r="E71" s="123"/>
      <c r="F71" s="209"/>
    </row>
    <row r="72" spans="1:6" ht="29.25" customHeight="1">
      <c r="A72" s="94"/>
      <c r="B72" s="185"/>
      <c r="C72" s="182"/>
      <c r="D72" s="338">
        <v>780000</v>
      </c>
      <c r="E72" s="356" t="s">
        <v>385</v>
      </c>
      <c r="F72" s="326"/>
    </row>
    <row r="73" spans="1:6" s="198" customFormat="1" ht="29.25" customHeight="1">
      <c r="A73" s="94"/>
      <c r="B73" s="99"/>
      <c r="C73" s="217" t="s">
        <v>243</v>
      </c>
      <c r="D73" s="91">
        <f>SUM(D74:D74)</f>
        <v>1500000</v>
      </c>
      <c r="E73" s="123"/>
      <c r="F73" s="210"/>
    </row>
    <row r="74" spans="1:6" ht="29.25" customHeight="1">
      <c r="A74" s="94"/>
      <c r="B74" s="185"/>
      <c r="C74" s="182"/>
      <c r="D74" s="358">
        <v>1500000</v>
      </c>
      <c r="E74" s="327" t="s">
        <v>420</v>
      </c>
      <c r="F74" s="209"/>
    </row>
    <row r="75" spans="1:6" s="198" customFormat="1" ht="29.25" customHeight="1">
      <c r="A75" s="94"/>
      <c r="B75" s="99"/>
      <c r="C75" s="217" t="s">
        <v>244</v>
      </c>
      <c r="D75" s="91">
        <f>SUM(D76:D78)</f>
        <v>3350000</v>
      </c>
      <c r="E75" s="123"/>
      <c r="F75" s="210"/>
    </row>
    <row r="76" spans="1:6" s="198" customFormat="1" ht="29.25" customHeight="1">
      <c r="A76" s="94"/>
      <c r="B76" s="185"/>
      <c r="C76" s="182"/>
      <c r="D76" s="338">
        <v>110000</v>
      </c>
      <c r="E76" s="356" t="s">
        <v>372</v>
      </c>
      <c r="F76" s="210"/>
    </row>
    <row r="77" spans="1:6" s="198" customFormat="1" ht="29.25" customHeight="1">
      <c r="A77" s="94"/>
      <c r="B77" s="185"/>
      <c r="C77" s="182"/>
      <c r="D77" s="91">
        <v>240000</v>
      </c>
      <c r="E77" s="123" t="s">
        <v>373</v>
      </c>
      <c r="F77" s="210"/>
    </row>
    <row r="78" spans="1:6" s="198" customFormat="1" ht="29.25" customHeight="1">
      <c r="A78" s="94"/>
      <c r="B78" s="185"/>
      <c r="C78" s="182"/>
      <c r="D78" s="91">
        <v>3000000</v>
      </c>
      <c r="E78" s="123" t="s">
        <v>369</v>
      </c>
      <c r="F78" s="209"/>
    </row>
    <row r="79" spans="1:6" s="198" customFormat="1" ht="29.25" customHeight="1">
      <c r="A79" s="94"/>
      <c r="B79" s="99"/>
      <c r="C79" s="217" t="s">
        <v>245</v>
      </c>
      <c r="D79" s="91">
        <f>SUM(D80:D81)</f>
        <v>9080000</v>
      </c>
      <c r="E79" s="123"/>
      <c r="F79" s="210"/>
    </row>
    <row r="80" spans="1:6" s="198" customFormat="1" ht="29.25" customHeight="1">
      <c r="A80" s="94"/>
      <c r="B80" s="185"/>
      <c r="C80" s="182"/>
      <c r="D80" s="91">
        <v>9000000</v>
      </c>
      <c r="E80" s="123" t="s">
        <v>389</v>
      </c>
      <c r="F80" s="210"/>
    </row>
    <row r="81" spans="1:6" s="198" customFormat="1" ht="29.25" customHeight="1">
      <c r="A81" s="94"/>
      <c r="B81" s="185"/>
      <c r="C81" s="182"/>
      <c r="D81" s="91">
        <v>80000</v>
      </c>
      <c r="E81" s="123" t="s">
        <v>388</v>
      </c>
      <c r="F81" s="209"/>
    </row>
    <row r="82" spans="1:6" ht="29.25" customHeight="1">
      <c r="A82" s="94"/>
      <c r="B82" s="185"/>
      <c r="C82" s="26" t="s">
        <v>341</v>
      </c>
      <c r="D82" s="91">
        <f>SUM(D83:D83)</f>
        <v>30000000</v>
      </c>
      <c r="E82" s="123"/>
      <c r="F82" s="210"/>
    </row>
    <row r="83" spans="1:6" ht="29.25" customHeight="1">
      <c r="A83" s="94"/>
      <c r="B83" s="185"/>
      <c r="C83" s="182"/>
      <c r="D83" s="91">
        <v>30000000</v>
      </c>
      <c r="E83" s="123" t="s">
        <v>370</v>
      </c>
      <c r="F83" s="209"/>
    </row>
    <row r="84" spans="1:6" ht="29.25" customHeight="1">
      <c r="A84" s="94"/>
      <c r="B84" s="185"/>
      <c r="C84" s="26" t="s">
        <v>342</v>
      </c>
      <c r="D84" s="91">
        <f>SUM(D85:D85)</f>
        <v>0</v>
      </c>
      <c r="E84" s="123"/>
      <c r="F84" s="210"/>
    </row>
    <row r="85" spans="1:6" ht="29.25" customHeight="1">
      <c r="A85" s="94"/>
      <c r="B85" s="185"/>
      <c r="C85" s="182"/>
      <c r="D85" s="91">
        <v>0</v>
      </c>
      <c r="E85" s="123"/>
      <c r="F85" s="209"/>
    </row>
    <row r="86" spans="1:6" ht="29.25" customHeight="1">
      <c r="A86" s="94"/>
      <c r="B86" s="185"/>
      <c r="C86" s="26" t="s">
        <v>343</v>
      </c>
      <c r="D86" s="91">
        <f>SUM(D87:D87)</f>
        <v>0</v>
      </c>
      <c r="E86" s="123"/>
      <c r="F86" s="210"/>
    </row>
    <row r="87" spans="1:6" ht="29.25" customHeight="1">
      <c r="A87" s="94"/>
      <c r="B87" s="185"/>
      <c r="C87" s="182"/>
      <c r="D87" s="91">
        <v>0</v>
      </c>
      <c r="E87" s="123"/>
      <c r="F87" s="210"/>
    </row>
    <row r="88" spans="1:6" s="198" customFormat="1" ht="29.25" customHeight="1">
      <c r="A88" s="94"/>
      <c r="B88" s="99"/>
      <c r="C88" s="217" t="s">
        <v>246</v>
      </c>
      <c r="D88" s="91">
        <f>SUM(D89:D89)</f>
        <v>0</v>
      </c>
      <c r="E88" s="123"/>
      <c r="F88" s="210"/>
    </row>
    <row r="89" spans="1:6" ht="29.25" customHeight="1" thickBot="1">
      <c r="A89" s="102"/>
      <c r="B89" s="186"/>
      <c r="C89" s="218"/>
      <c r="D89" s="105">
        <v>0</v>
      </c>
      <c r="E89" s="379"/>
      <c r="F89" s="380"/>
    </row>
    <row r="90" spans="1:6" s="198" customFormat="1" ht="29.25" customHeight="1">
      <c r="A90" s="94"/>
      <c r="B90" s="99"/>
      <c r="C90" s="369" t="s">
        <v>49</v>
      </c>
      <c r="D90" s="338">
        <f>SUM(D91:D93)</f>
        <v>8800000</v>
      </c>
      <c r="E90" s="356"/>
      <c r="F90" s="346"/>
    </row>
    <row r="91" spans="1:6" ht="29.25" customHeight="1">
      <c r="A91" s="94"/>
      <c r="B91" s="185"/>
      <c r="C91" s="182"/>
      <c r="D91" s="338">
        <v>2000000</v>
      </c>
      <c r="E91" s="356" t="s">
        <v>386</v>
      </c>
      <c r="F91" s="326"/>
    </row>
    <row r="92" spans="1:6" ht="29.25" customHeight="1">
      <c r="A92" s="94"/>
      <c r="B92" s="185"/>
      <c r="C92" s="182"/>
      <c r="D92" s="338">
        <v>5000000</v>
      </c>
      <c r="E92" s="356" t="s">
        <v>425</v>
      </c>
      <c r="F92" s="326"/>
    </row>
    <row r="93" spans="1:6" ht="29.25" customHeight="1">
      <c r="A93" s="94"/>
      <c r="B93" s="185"/>
      <c r="C93" s="182"/>
      <c r="D93" s="338">
        <v>1800000</v>
      </c>
      <c r="E93" s="356" t="s">
        <v>394</v>
      </c>
      <c r="F93" s="326"/>
    </row>
    <row r="94" spans="1:6" s="198" customFormat="1" ht="29.25" customHeight="1">
      <c r="A94" s="94"/>
      <c r="B94" s="99"/>
      <c r="C94" s="217" t="s">
        <v>247</v>
      </c>
      <c r="D94" s="91">
        <f>SUM(D95:D95)</f>
        <v>0</v>
      </c>
      <c r="E94" s="123"/>
      <c r="F94" s="209"/>
    </row>
    <row r="95" spans="1:6" ht="29.25" customHeight="1">
      <c r="A95" s="94"/>
      <c r="B95" s="185"/>
      <c r="C95" s="182"/>
      <c r="D95" s="358">
        <v>0</v>
      </c>
      <c r="E95" s="327"/>
      <c r="F95" s="209"/>
    </row>
    <row r="96" spans="1:6" ht="29.25" customHeight="1">
      <c r="A96" s="94"/>
      <c r="B96" s="185"/>
      <c r="C96" s="26" t="s">
        <v>344</v>
      </c>
      <c r="D96" s="91">
        <f>SUM(D97:D97)</f>
        <v>0</v>
      </c>
      <c r="E96" s="123"/>
      <c r="F96" s="209"/>
    </row>
    <row r="97" spans="1:6" ht="29.25" customHeight="1">
      <c r="A97" s="94"/>
      <c r="B97" s="185"/>
      <c r="C97" s="182"/>
      <c r="D97" s="92">
        <v>0</v>
      </c>
      <c r="E97" s="123"/>
      <c r="F97" s="209"/>
    </row>
    <row r="98" spans="1:6" ht="29.25" customHeight="1">
      <c r="A98" s="94"/>
      <c r="B98" s="185"/>
      <c r="C98" s="26" t="s">
        <v>352</v>
      </c>
      <c r="D98" s="91">
        <f>SUM(D99:D99)</f>
        <v>0</v>
      </c>
      <c r="E98" s="123"/>
      <c r="F98" s="209"/>
    </row>
    <row r="99" spans="1:6" ht="29.25" customHeight="1">
      <c r="A99" s="94"/>
      <c r="B99" s="185"/>
      <c r="C99" s="182"/>
      <c r="D99" s="92">
        <v>0</v>
      </c>
      <c r="E99" s="123"/>
      <c r="F99" s="209"/>
    </row>
    <row r="100" spans="1:6" ht="29.25" customHeight="1">
      <c r="A100" s="94"/>
      <c r="B100" s="185"/>
      <c r="C100" s="26" t="s">
        <v>235</v>
      </c>
      <c r="D100" s="91">
        <f>SUM(D101:D101)</f>
        <v>0</v>
      </c>
      <c r="E100" s="123"/>
      <c r="F100" s="209"/>
    </row>
    <row r="101" spans="1:6" ht="29.25" customHeight="1">
      <c r="A101" s="94"/>
      <c r="B101" s="185"/>
      <c r="C101" s="182"/>
      <c r="D101" s="92">
        <v>0</v>
      </c>
      <c r="E101" s="123"/>
      <c r="F101" s="209"/>
    </row>
    <row r="102" spans="1:6" s="198" customFormat="1" ht="29.25" customHeight="1">
      <c r="A102" s="94"/>
      <c r="B102" s="99"/>
      <c r="C102" s="217" t="s">
        <v>345</v>
      </c>
      <c r="D102" s="92">
        <f>SUM(D103)</f>
        <v>0</v>
      </c>
      <c r="E102" s="123"/>
      <c r="F102" s="210"/>
    </row>
    <row r="103" spans="1:6" ht="29.25" customHeight="1">
      <c r="A103" s="94"/>
      <c r="B103" s="185"/>
      <c r="C103" s="375"/>
      <c r="D103" s="91">
        <v>0</v>
      </c>
      <c r="E103" s="121"/>
      <c r="F103" s="209"/>
    </row>
    <row r="104" spans="1:6" s="198" customFormat="1" ht="29.25" customHeight="1">
      <c r="A104" s="94"/>
      <c r="B104" s="99"/>
      <c r="C104" s="369" t="s">
        <v>346</v>
      </c>
      <c r="D104" s="128">
        <f>SUM(D105:D106)</f>
        <v>17990000</v>
      </c>
      <c r="E104" s="356"/>
      <c r="F104" s="234"/>
    </row>
    <row r="105" spans="1:6" s="198" customFormat="1" ht="29.25" customHeight="1">
      <c r="A105" s="94"/>
      <c r="B105" s="185"/>
      <c r="C105" s="182"/>
      <c r="D105" s="91">
        <v>9600000</v>
      </c>
      <c r="E105" s="356" t="s">
        <v>387</v>
      </c>
      <c r="F105" s="234"/>
    </row>
    <row r="106" spans="1:6" s="198" customFormat="1" ht="29.25" customHeight="1" thickBot="1">
      <c r="A106" s="94"/>
      <c r="B106" s="185"/>
      <c r="C106" s="182"/>
      <c r="D106" s="91">
        <v>8390000</v>
      </c>
      <c r="E106" s="356" t="s">
        <v>429</v>
      </c>
      <c r="F106" s="234"/>
    </row>
    <row r="107" spans="1:6" s="246" customFormat="1" ht="29.25" customHeight="1">
      <c r="A107" s="424" t="s">
        <v>57</v>
      </c>
      <c r="B107" s="425"/>
      <c r="C107" s="495"/>
      <c r="D107" s="187">
        <f>D108</f>
        <v>0</v>
      </c>
      <c r="E107" s="190"/>
      <c r="F107" s="287"/>
    </row>
    <row r="108" spans="1:6" s="152" customFormat="1" ht="29.25" customHeight="1">
      <c r="A108" s="199"/>
      <c r="B108" s="489" t="s">
        <v>323</v>
      </c>
      <c r="C108" s="496"/>
      <c r="D108" s="200">
        <f>D109+D111</f>
        <v>0</v>
      </c>
      <c r="E108" s="203"/>
      <c r="F108" s="202"/>
    </row>
    <row r="109" spans="1:6" s="198" customFormat="1" ht="29.25" customHeight="1">
      <c r="A109" s="94"/>
      <c r="B109" s="100"/>
      <c r="C109" s="51" t="s">
        <v>248</v>
      </c>
      <c r="D109" s="91">
        <f>SUM(D110)</f>
        <v>0</v>
      </c>
      <c r="E109" s="122"/>
      <c r="F109" s="210"/>
    </row>
    <row r="110" spans="1:6" s="198" customFormat="1" ht="29.25" customHeight="1">
      <c r="A110" s="94"/>
      <c r="B110" s="118"/>
      <c r="C110" s="118"/>
      <c r="D110" s="92">
        <v>0</v>
      </c>
      <c r="E110" s="130"/>
      <c r="F110" s="214"/>
    </row>
    <row r="111" spans="1:6" s="198" customFormat="1" ht="29.25" customHeight="1">
      <c r="A111" s="94"/>
      <c r="B111" s="99"/>
      <c r="C111" s="217" t="s">
        <v>249</v>
      </c>
      <c r="D111" s="91">
        <f>SUM(D112)</f>
        <v>0</v>
      </c>
      <c r="E111" s="123"/>
      <c r="F111" s="210"/>
    </row>
    <row r="112" spans="1:6" s="198" customFormat="1" ht="29.25" customHeight="1" thickBot="1">
      <c r="A112" s="102"/>
      <c r="B112" s="186"/>
      <c r="C112" s="218"/>
      <c r="D112" s="230">
        <v>0</v>
      </c>
      <c r="E112" s="231"/>
      <c r="F112" s="232"/>
    </row>
    <row r="113" spans="1:6" s="246" customFormat="1" ht="29.25" customHeight="1">
      <c r="A113" s="421" t="s">
        <v>349</v>
      </c>
      <c r="B113" s="422"/>
      <c r="C113" s="423"/>
      <c r="D113" s="263">
        <f>D114+D116</f>
        <v>44660000</v>
      </c>
      <c r="E113" s="309"/>
      <c r="F113" s="310"/>
    </row>
    <row r="114" spans="1:6" s="198" customFormat="1" ht="29.25" customHeight="1">
      <c r="A114" s="308"/>
      <c r="B114" s="311"/>
      <c r="C114" s="26" t="s">
        <v>349</v>
      </c>
      <c r="D114" s="92">
        <f>SUM(D115:D115)</f>
        <v>3000000</v>
      </c>
      <c r="E114" s="123"/>
      <c r="F114" s="210"/>
    </row>
    <row r="115" spans="1:6" s="198" customFormat="1" ht="29.25" customHeight="1">
      <c r="A115" s="94"/>
      <c r="B115" s="185"/>
      <c r="C115" s="322"/>
      <c r="D115" s="91">
        <v>3000000</v>
      </c>
      <c r="E115" s="123" t="s">
        <v>371</v>
      </c>
      <c r="F115" s="209"/>
    </row>
    <row r="116" spans="1:6" s="198" customFormat="1" ht="29.25" customHeight="1">
      <c r="A116" s="94"/>
      <c r="B116" s="99"/>
      <c r="C116" s="26" t="s">
        <v>51</v>
      </c>
      <c r="D116" s="92">
        <f>SUM(D117:D117)</f>
        <v>41660000</v>
      </c>
      <c r="E116" s="123"/>
      <c r="F116" s="210"/>
    </row>
    <row r="117" spans="1:6" s="198" customFormat="1" ht="29.25" customHeight="1" thickBot="1">
      <c r="A117" s="102"/>
      <c r="B117" s="186"/>
      <c r="C117" s="323"/>
      <c r="D117" s="105">
        <v>41660000</v>
      </c>
      <c r="E117" s="231" t="s">
        <v>419</v>
      </c>
      <c r="F117" s="232"/>
    </row>
    <row r="118" spans="1:6" s="246" customFormat="1" ht="29.25" customHeight="1" thickBot="1">
      <c r="A118" s="497" t="s">
        <v>58</v>
      </c>
      <c r="B118" s="498"/>
      <c r="C118" s="498"/>
      <c r="D118" s="192">
        <f>D7+D25+D49+D107+D113</f>
        <v>604145000</v>
      </c>
      <c r="E118" s="193"/>
      <c r="F118" s="288"/>
    </row>
    <row r="119" spans="1:6" s="246" customFormat="1" ht="29.25" customHeight="1">
      <c r="A119" s="424" t="s">
        <v>59</v>
      </c>
      <c r="B119" s="425"/>
      <c r="C119" s="495"/>
      <c r="D119" s="187">
        <f>D120+D133+D152</f>
        <v>0</v>
      </c>
      <c r="E119" s="190"/>
      <c r="F119" s="287"/>
    </row>
    <row r="120" spans="1:6" s="152" customFormat="1" ht="29.25" customHeight="1">
      <c r="A120" s="350"/>
      <c r="B120" s="489" t="s">
        <v>224</v>
      </c>
      <c r="C120" s="490"/>
      <c r="D120" s="200">
        <f>D121+D123+D125+D127+D129+D131</f>
        <v>0</v>
      </c>
      <c r="E120" s="203"/>
      <c r="F120" s="202"/>
    </row>
    <row r="121" spans="1:6" s="198" customFormat="1" ht="29.25" customHeight="1">
      <c r="A121" s="115"/>
      <c r="B121" s="117"/>
      <c r="C121" s="51" t="s">
        <v>250</v>
      </c>
      <c r="D121" s="91">
        <f>SUM(D122)</f>
        <v>0</v>
      </c>
      <c r="E121" s="122"/>
      <c r="F121" s="210"/>
    </row>
    <row r="122" spans="1:6" s="198" customFormat="1" ht="29.25" customHeight="1">
      <c r="A122" s="115"/>
      <c r="B122" s="118"/>
      <c r="C122" s="118"/>
      <c r="D122" s="128">
        <v>0</v>
      </c>
      <c r="E122" s="348"/>
      <c r="F122" s="346"/>
    </row>
    <row r="123" spans="1:6" s="198" customFormat="1" ht="29.25" customHeight="1">
      <c r="A123" s="115"/>
      <c r="B123" s="117"/>
      <c r="C123" s="51" t="s">
        <v>251</v>
      </c>
      <c r="D123" s="92">
        <f>SUM(D124)</f>
        <v>0</v>
      </c>
      <c r="E123" s="122"/>
      <c r="F123" s="210"/>
    </row>
    <row r="124" spans="1:6" s="198" customFormat="1" ht="29.25" customHeight="1">
      <c r="A124" s="115"/>
      <c r="B124" s="118"/>
      <c r="C124" s="118"/>
      <c r="D124" s="92">
        <v>0</v>
      </c>
      <c r="E124" s="122"/>
      <c r="F124" s="210"/>
    </row>
    <row r="125" spans="1:6" s="198" customFormat="1" ht="29.25" customHeight="1">
      <c r="A125" s="115"/>
      <c r="B125" s="117"/>
      <c r="C125" s="51" t="s">
        <v>252</v>
      </c>
      <c r="D125" s="92">
        <f>SUM(D126)</f>
        <v>0</v>
      </c>
      <c r="E125" s="122"/>
      <c r="F125" s="210"/>
    </row>
    <row r="126" spans="1:6" s="198" customFormat="1" ht="29.25" customHeight="1">
      <c r="A126" s="115"/>
      <c r="B126" s="118"/>
      <c r="C126" s="118"/>
      <c r="D126" s="92">
        <v>0</v>
      </c>
      <c r="E126" s="122"/>
      <c r="F126" s="210"/>
    </row>
    <row r="127" spans="1:6" s="198" customFormat="1" ht="29.25" customHeight="1">
      <c r="A127" s="115"/>
      <c r="B127" s="117"/>
      <c r="C127" s="51" t="s">
        <v>253</v>
      </c>
      <c r="D127" s="92">
        <f>SUM(D128)</f>
        <v>0</v>
      </c>
      <c r="E127" s="122"/>
      <c r="F127" s="210"/>
    </row>
    <row r="128" spans="1:6" s="198" customFormat="1" ht="29.25" customHeight="1">
      <c r="A128" s="115"/>
      <c r="B128" s="118"/>
      <c r="C128" s="118"/>
      <c r="D128" s="92">
        <v>0</v>
      </c>
      <c r="E128" s="122"/>
      <c r="F128" s="210"/>
    </row>
    <row r="129" spans="1:6" s="198" customFormat="1" ht="29.25" customHeight="1">
      <c r="A129" s="115"/>
      <c r="B129" s="117"/>
      <c r="C129" s="51" t="s">
        <v>254</v>
      </c>
      <c r="D129" s="92">
        <f>SUM(D130)</f>
        <v>0</v>
      </c>
      <c r="E129" s="122"/>
      <c r="F129" s="210"/>
    </row>
    <row r="130" spans="1:6" s="198" customFormat="1" ht="29.25" customHeight="1">
      <c r="A130" s="115"/>
      <c r="B130" s="118"/>
      <c r="C130" s="118"/>
      <c r="D130" s="92">
        <v>0</v>
      </c>
      <c r="E130" s="122"/>
      <c r="F130" s="210"/>
    </row>
    <row r="131" spans="1:6" s="198" customFormat="1" ht="29.25" customHeight="1">
      <c r="A131" s="113"/>
      <c r="B131" s="97"/>
      <c r="C131" s="51" t="s">
        <v>255</v>
      </c>
      <c r="D131" s="91">
        <f>SUM(D132)</f>
        <v>0</v>
      </c>
      <c r="E131" s="121"/>
      <c r="F131" s="210"/>
    </row>
    <row r="132" spans="1:6" s="198" customFormat="1" ht="29.25" customHeight="1">
      <c r="A132" s="113"/>
      <c r="B132" s="180"/>
      <c r="C132" s="181"/>
      <c r="D132" s="91">
        <v>0</v>
      </c>
      <c r="E132" s="121"/>
      <c r="F132" s="210"/>
    </row>
    <row r="133" spans="1:6" s="152" customFormat="1" ht="29.25" customHeight="1">
      <c r="A133" s="207"/>
      <c r="B133" s="490" t="s">
        <v>225</v>
      </c>
      <c r="C133" s="492"/>
      <c r="D133" s="200">
        <f>D134+D136+D138+D140+D142+D144+D146+D148+D150</f>
        <v>0</v>
      </c>
      <c r="E133" s="183"/>
      <c r="F133" s="202"/>
    </row>
    <row r="134" spans="1:6" s="198" customFormat="1" ht="29.25" customHeight="1">
      <c r="A134" s="113"/>
      <c r="B134" s="97"/>
      <c r="C134" s="347" t="s">
        <v>256</v>
      </c>
      <c r="D134" s="338">
        <f>SUM(D135)</f>
        <v>0</v>
      </c>
      <c r="E134" s="349"/>
      <c r="F134" s="346"/>
    </row>
    <row r="135" spans="1:6" s="198" customFormat="1" ht="29.25" customHeight="1">
      <c r="A135" s="113"/>
      <c r="B135" s="179"/>
      <c r="C135" s="118"/>
      <c r="D135" s="91">
        <v>0</v>
      </c>
      <c r="E135" s="121"/>
      <c r="F135" s="210"/>
    </row>
    <row r="136" spans="1:6" s="198" customFormat="1" ht="29.25" customHeight="1">
      <c r="A136" s="113"/>
      <c r="B136" s="97"/>
      <c r="C136" s="51" t="s">
        <v>257</v>
      </c>
      <c r="D136" s="91">
        <f>SUM(D137)</f>
        <v>0</v>
      </c>
      <c r="E136" s="121"/>
      <c r="F136" s="210"/>
    </row>
    <row r="137" spans="1:6" s="198" customFormat="1" ht="29.25" customHeight="1">
      <c r="A137" s="113"/>
      <c r="B137" s="179"/>
      <c r="C137" s="118"/>
      <c r="D137" s="91">
        <v>0</v>
      </c>
      <c r="E137" s="121"/>
      <c r="F137" s="210"/>
    </row>
    <row r="138" spans="1:6" s="198" customFormat="1" ht="29.25" customHeight="1">
      <c r="A138" s="113"/>
      <c r="B138" s="97"/>
      <c r="C138" s="51" t="s">
        <v>258</v>
      </c>
      <c r="D138" s="91">
        <f>SUM(D139)</f>
        <v>0</v>
      </c>
      <c r="E138" s="121"/>
      <c r="F138" s="209"/>
    </row>
    <row r="139" spans="1:6" s="198" customFormat="1" ht="29.25" customHeight="1">
      <c r="A139" s="113"/>
      <c r="B139" s="179"/>
      <c r="C139" s="118"/>
      <c r="D139" s="91">
        <v>0</v>
      </c>
      <c r="E139" s="121"/>
      <c r="F139" s="209"/>
    </row>
    <row r="140" spans="1:6" s="198" customFormat="1" ht="29.25" customHeight="1">
      <c r="A140" s="113"/>
      <c r="B140" s="97"/>
      <c r="C140" s="51" t="s">
        <v>259</v>
      </c>
      <c r="D140" s="91">
        <f>SUM(D141)</f>
        <v>0</v>
      </c>
      <c r="E140" s="121"/>
      <c r="F140" s="209"/>
    </row>
    <row r="141" spans="1:6" s="198" customFormat="1" ht="29.25" customHeight="1">
      <c r="A141" s="113"/>
      <c r="B141" s="179"/>
      <c r="C141" s="118"/>
      <c r="D141" s="91">
        <v>0</v>
      </c>
      <c r="E141" s="121"/>
      <c r="F141" s="209"/>
    </row>
    <row r="142" spans="1:6" s="198" customFormat="1" ht="29.25" customHeight="1">
      <c r="A142" s="113"/>
      <c r="B142" s="97"/>
      <c r="C142" s="51" t="s">
        <v>260</v>
      </c>
      <c r="D142" s="91">
        <f>SUM(D143)</f>
        <v>0</v>
      </c>
      <c r="E142" s="121"/>
      <c r="F142" s="209"/>
    </row>
    <row r="143" spans="1:6" s="198" customFormat="1" ht="29.25" customHeight="1">
      <c r="A143" s="113"/>
      <c r="B143" s="179"/>
      <c r="C143" s="118"/>
      <c r="D143" s="91">
        <v>0</v>
      </c>
      <c r="E143" s="121"/>
      <c r="F143" s="209"/>
    </row>
    <row r="144" spans="1:6" s="198" customFormat="1" ht="29.25" customHeight="1">
      <c r="A144" s="113"/>
      <c r="B144" s="97"/>
      <c r="C144" s="51" t="s">
        <v>261</v>
      </c>
      <c r="D144" s="91">
        <f>SUM(D145)</f>
        <v>0</v>
      </c>
      <c r="E144" s="121"/>
      <c r="F144" s="209"/>
    </row>
    <row r="145" spans="1:6" s="198" customFormat="1" ht="29.25" customHeight="1">
      <c r="A145" s="113"/>
      <c r="B145" s="179"/>
      <c r="C145" s="118"/>
      <c r="D145" s="91">
        <v>0</v>
      </c>
      <c r="E145" s="121"/>
      <c r="F145" s="209"/>
    </row>
    <row r="146" spans="1:6" s="198" customFormat="1" ht="29.25" customHeight="1">
      <c r="A146" s="113"/>
      <c r="B146" s="97"/>
      <c r="C146" s="51" t="s">
        <v>262</v>
      </c>
      <c r="D146" s="91">
        <f>SUM(D147)</f>
        <v>0</v>
      </c>
      <c r="E146" s="121"/>
      <c r="F146" s="209"/>
    </row>
    <row r="147" spans="1:6" s="198" customFormat="1" ht="29.25" customHeight="1" thickBot="1">
      <c r="A147" s="116"/>
      <c r="B147" s="233"/>
      <c r="C147" s="184"/>
      <c r="D147" s="105">
        <v>0</v>
      </c>
      <c r="E147" s="381"/>
      <c r="F147" s="380"/>
    </row>
    <row r="148" spans="1:6" s="198" customFormat="1" ht="29.25" customHeight="1">
      <c r="A148" s="113"/>
      <c r="B148" s="97"/>
      <c r="C148" s="347" t="s">
        <v>263</v>
      </c>
      <c r="D148" s="338">
        <f>SUM(D149)</f>
        <v>0</v>
      </c>
      <c r="E148" s="349"/>
      <c r="F148" s="326"/>
    </row>
    <row r="149" spans="1:6" s="198" customFormat="1" ht="29.25" customHeight="1">
      <c r="A149" s="113"/>
      <c r="B149" s="179"/>
      <c r="C149" s="118"/>
      <c r="D149" s="92">
        <v>0</v>
      </c>
      <c r="E149" s="131"/>
      <c r="F149" s="213"/>
    </row>
    <row r="150" spans="1:6" s="198" customFormat="1" ht="29.25" customHeight="1">
      <c r="A150" s="113"/>
      <c r="B150" s="97"/>
      <c r="C150" s="51" t="s">
        <v>264</v>
      </c>
      <c r="D150" s="91">
        <f>SUM(D151)</f>
        <v>0</v>
      </c>
      <c r="E150" s="121"/>
      <c r="F150" s="209"/>
    </row>
    <row r="151" spans="1:6" s="198" customFormat="1" ht="29.25" customHeight="1">
      <c r="A151" s="113"/>
      <c r="B151" s="180"/>
      <c r="C151" s="181"/>
      <c r="D151" s="338">
        <v>0</v>
      </c>
      <c r="E151" s="349"/>
      <c r="F151" s="326"/>
    </row>
    <row r="152" spans="1:6" s="152" customFormat="1" ht="29.25" customHeight="1">
      <c r="A152" s="207"/>
      <c r="B152" s="490" t="s">
        <v>226</v>
      </c>
      <c r="C152" s="492"/>
      <c r="D152" s="200">
        <f>D153</f>
        <v>0</v>
      </c>
      <c r="E152" s="183"/>
      <c r="F152" s="205"/>
    </row>
    <row r="153" spans="1:6" s="198" customFormat="1" ht="29.25" customHeight="1">
      <c r="A153" s="113"/>
      <c r="B153" s="95"/>
      <c r="C153" s="51" t="s">
        <v>265</v>
      </c>
      <c r="D153" s="91">
        <f>SUM(D154:D154)</f>
        <v>0</v>
      </c>
      <c r="E153" s="121"/>
      <c r="F153" s="211"/>
    </row>
    <row r="154" spans="1:6" s="198" customFormat="1" ht="29.25" customHeight="1" thickBot="1">
      <c r="A154" s="113"/>
      <c r="B154" s="179"/>
      <c r="C154" s="118"/>
      <c r="D154" s="128">
        <v>0</v>
      </c>
      <c r="E154" s="129"/>
      <c r="F154" s="213"/>
    </row>
    <row r="155" spans="1:6" s="246" customFormat="1" ht="29.25" customHeight="1">
      <c r="A155" s="421" t="s">
        <v>166</v>
      </c>
      <c r="B155" s="422"/>
      <c r="C155" s="422"/>
      <c r="D155" s="187">
        <f>D156+D175+D192</f>
        <v>0</v>
      </c>
      <c r="E155" s="194"/>
      <c r="F155" s="286"/>
    </row>
    <row r="156" spans="1:6" s="152" customFormat="1" ht="29.25" customHeight="1">
      <c r="A156" s="208"/>
      <c r="B156" s="490" t="s">
        <v>227</v>
      </c>
      <c r="C156" s="493"/>
      <c r="D156" s="200">
        <f>D157+D159+D161+D163+D165+D167+D169+D171+D173</f>
        <v>0</v>
      </c>
      <c r="E156" s="183"/>
      <c r="F156" s="205"/>
    </row>
    <row r="157" spans="1:6" s="198" customFormat="1" ht="29.25" customHeight="1">
      <c r="A157" s="113"/>
      <c r="B157" s="95"/>
      <c r="C157" s="51" t="s">
        <v>266</v>
      </c>
      <c r="D157" s="91">
        <f>SUM(D158)</f>
        <v>0</v>
      </c>
      <c r="E157" s="121"/>
      <c r="F157" s="209"/>
    </row>
    <row r="158" spans="1:6" s="198" customFormat="1" ht="29.25" customHeight="1">
      <c r="A158" s="113"/>
      <c r="B158" s="179"/>
      <c r="C158" s="118"/>
      <c r="D158" s="91">
        <v>0</v>
      </c>
      <c r="E158" s="121"/>
      <c r="F158" s="209"/>
    </row>
    <row r="159" spans="1:6" s="198" customFormat="1" ht="29.25" customHeight="1">
      <c r="A159" s="113"/>
      <c r="B159" s="97"/>
      <c r="C159" s="51" t="s">
        <v>267</v>
      </c>
      <c r="D159" s="91">
        <f>SUM(D160)</f>
        <v>0</v>
      </c>
      <c r="E159" s="121"/>
      <c r="F159" s="209"/>
    </row>
    <row r="160" spans="1:6" s="198" customFormat="1" ht="29.25" customHeight="1">
      <c r="A160" s="113"/>
      <c r="B160" s="179"/>
      <c r="C160" s="118"/>
      <c r="D160" s="91">
        <v>0</v>
      </c>
      <c r="E160" s="121"/>
      <c r="F160" s="209"/>
    </row>
    <row r="161" spans="1:6" s="198" customFormat="1" ht="29.25" customHeight="1">
      <c r="A161" s="113"/>
      <c r="B161" s="97"/>
      <c r="C161" s="51" t="s">
        <v>268</v>
      </c>
      <c r="D161" s="91">
        <f>SUM(D162)</f>
        <v>0</v>
      </c>
      <c r="E161" s="121"/>
      <c r="F161" s="209"/>
    </row>
    <row r="162" spans="1:6" s="198" customFormat="1" ht="29.25" customHeight="1">
      <c r="A162" s="113"/>
      <c r="B162" s="179"/>
      <c r="C162" s="376"/>
      <c r="D162" s="91">
        <v>0</v>
      </c>
      <c r="E162" s="121"/>
      <c r="F162" s="209"/>
    </row>
    <row r="163" spans="1:6" s="198" customFormat="1" ht="29.25" customHeight="1">
      <c r="A163" s="113"/>
      <c r="B163" s="97"/>
      <c r="C163" s="347" t="s">
        <v>269</v>
      </c>
      <c r="D163" s="338">
        <f>SUM(D164)</f>
        <v>0</v>
      </c>
      <c r="E163" s="349"/>
      <c r="F163" s="326"/>
    </row>
    <row r="164" spans="1:6" s="198" customFormat="1" ht="29.25" customHeight="1">
      <c r="A164" s="113"/>
      <c r="B164" s="179"/>
      <c r="C164" s="118"/>
      <c r="D164" s="91">
        <v>0</v>
      </c>
      <c r="E164" s="121"/>
      <c r="F164" s="209"/>
    </row>
    <row r="165" spans="1:6" s="198" customFormat="1" ht="29.25" customHeight="1">
      <c r="A165" s="113"/>
      <c r="B165" s="97"/>
      <c r="C165" s="51" t="s">
        <v>270</v>
      </c>
      <c r="D165" s="91">
        <f>SUM(D166)</f>
        <v>0</v>
      </c>
      <c r="E165" s="121"/>
      <c r="F165" s="216"/>
    </row>
    <row r="166" spans="1:6" s="198" customFormat="1" ht="29.25" customHeight="1">
      <c r="A166" s="113"/>
      <c r="B166" s="179"/>
      <c r="C166" s="118"/>
      <c r="D166" s="91">
        <v>0</v>
      </c>
      <c r="E166" s="121"/>
      <c r="F166" s="216"/>
    </row>
    <row r="167" spans="1:6" s="198" customFormat="1" ht="29.25" customHeight="1">
      <c r="A167" s="113"/>
      <c r="B167" s="97"/>
      <c r="C167" s="51" t="s">
        <v>271</v>
      </c>
      <c r="D167" s="91">
        <f>SUM(D168)</f>
        <v>0</v>
      </c>
      <c r="E167" s="121"/>
      <c r="F167" s="209"/>
    </row>
    <row r="168" spans="1:6" s="198" customFormat="1" ht="29.25" customHeight="1">
      <c r="A168" s="113"/>
      <c r="B168" s="179"/>
      <c r="C168" s="118"/>
      <c r="D168" s="91">
        <v>0</v>
      </c>
      <c r="E168" s="121"/>
      <c r="F168" s="209"/>
    </row>
    <row r="169" spans="1:6" s="198" customFormat="1" ht="29.25" customHeight="1">
      <c r="A169" s="113"/>
      <c r="B169" s="97"/>
      <c r="C169" s="51" t="s">
        <v>272</v>
      </c>
      <c r="D169" s="91">
        <f>SUM(D170)</f>
        <v>0</v>
      </c>
      <c r="E169" s="121"/>
      <c r="F169" s="209"/>
    </row>
    <row r="170" spans="1:6" s="198" customFormat="1" ht="29.25" customHeight="1">
      <c r="A170" s="113"/>
      <c r="B170" s="179"/>
      <c r="C170" s="118"/>
      <c r="D170" s="91">
        <v>0</v>
      </c>
      <c r="E170" s="121"/>
      <c r="F170" s="209"/>
    </row>
    <row r="171" spans="1:6" s="198" customFormat="1" ht="29.25" customHeight="1">
      <c r="A171" s="113"/>
      <c r="B171" s="97"/>
      <c r="C171" s="51" t="s">
        <v>273</v>
      </c>
      <c r="D171" s="91">
        <f>SUM(D172)</f>
        <v>0</v>
      </c>
      <c r="E171" s="121"/>
      <c r="F171" s="209"/>
    </row>
    <row r="172" spans="1:6" s="198" customFormat="1" ht="29.25" customHeight="1">
      <c r="A172" s="113"/>
      <c r="B172" s="179"/>
      <c r="C172" s="118"/>
      <c r="D172" s="91">
        <v>0</v>
      </c>
      <c r="E172" s="121"/>
      <c r="F172" s="209"/>
    </row>
    <row r="173" spans="1:6" s="198" customFormat="1" ht="29.25" customHeight="1">
      <c r="A173" s="113"/>
      <c r="B173" s="97"/>
      <c r="C173" s="51" t="s">
        <v>274</v>
      </c>
      <c r="D173" s="91">
        <f>SUM(D174)</f>
        <v>0</v>
      </c>
      <c r="E173" s="121"/>
      <c r="F173" s="209"/>
    </row>
    <row r="174" spans="1:6" s="198" customFormat="1" ht="29.25" customHeight="1">
      <c r="A174" s="113"/>
      <c r="B174" s="180"/>
      <c r="C174" s="181"/>
      <c r="D174" s="91">
        <v>0</v>
      </c>
      <c r="E174" s="121"/>
      <c r="F174" s="209"/>
    </row>
    <row r="175" spans="1:6" s="152" customFormat="1" ht="29.25" customHeight="1">
      <c r="A175" s="207"/>
      <c r="B175" s="490" t="s">
        <v>228</v>
      </c>
      <c r="C175" s="493"/>
      <c r="D175" s="200">
        <f>D176+D178+D180+D182+D184+D186+D188+D190</f>
        <v>0</v>
      </c>
      <c r="E175" s="183"/>
      <c r="F175" s="205"/>
    </row>
    <row r="176" spans="1:6" s="198" customFormat="1" ht="29.25" customHeight="1" thickBot="1">
      <c r="A176" s="116"/>
      <c r="B176" s="108"/>
      <c r="C176" s="382" t="s">
        <v>275</v>
      </c>
      <c r="D176" s="105">
        <f>SUM(D177)</f>
        <v>0</v>
      </c>
      <c r="E176" s="381"/>
      <c r="F176" s="383"/>
    </row>
    <row r="177" spans="1:6" s="198" customFormat="1" ht="29.25" customHeight="1">
      <c r="A177" s="113"/>
      <c r="B177" s="179"/>
      <c r="C177" s="118"/>
      <c r="D177" s="128">
        <v>0</v>
      </c>
      <c r="E177" s="129"/>
      <c r="F177" s="234"/>
    </row>
    <row r="178" spans="1:6" s="198" customFormat="1" ht="29.25" customHeight="1">
      <c r="A178" s="113"/>
      <c r="B178" s="97"/>
      <c r="C178" s="51" t="s">
        <v>276</v>
      </c>
      <c r="D178" s="91">
        <f>SUM(D179)</f>
        <v>0</v>
      </c>
      <c r="E178" s="121"/>
      <c r="F178" s="210"/>
    </row>
    <row r="179" spans="1:6" s="198" customFormat="1" ht="29.25" customHeight="1">
      <c r="A179" s="113"/>
      <c r="B179" s="179"/>
      <c r="C179" s="118"/>
      <c r="D179" s="92">
        <v>0</v>
      </c>
      <c r="E179" s="131"/>
      <c r="F179" s="213"/>
    </row>
    <row r="180" spans="1:6" s="198" customFormat="1" ht="29.25" customHeight="1">
      <c r="A180" s="113"/>
      <c r="B180" s="97"/>
      <c r="C180" s="51" t="s">
        <v>277</v>
      </c>
      <c r="D180" s="91">
        <f>SUM(D181)</f>
        <v>0</v>
      </c>
      <c r="E180" s="121"/>
      <c r="F180" s="210"/>
    </row>
    <row r="181" spans="1:6" s="198" customFormat="1" ht="29.25" customHeight="1">
      <c r="A181" s="113"/>
      <c r="B181" s="179"/>
      <c r="C181" s="118"/>
      <c r="D181" s="91">
        <v>0</v>
      </c>
      <c r="E181" s="121"/>
      <c r="F181" s="210"/>
    </row>
    <row r="182" spans="1:6" ht="29.25" customHeight="1">
      <c r="A182" s="113"/>
      <c r="B182" s="97"/>
      <c r="C182" s="51" t="s">
        <v>278</v>
      </c>
      <c r="D182" s="91">
        <f>SUM(D183:D183)</f>
        <v>0</v>
      </c>
      <c r="E182" s="121"/>
      <c r="F182" s="210"/>
    </row>
    <row r="183" spans="1:6" ht="29.25" customHeight="1">
      <c r="A183" s="113"/>
      <c r="B183" s="179"/>
      <c r="C183" s="118"/>
      <c r="D183" s="91">
        <v>0</v>
      </c>
      <c r="E183" s="121"/>
      <c r="F183" s="209"/>
    </row>
    <row r="184" spans="1:6" ht="29.25" customHeight="1">
      <c r="A184" s="113"/>
      <c r="B184" s="97"/>
      <c r="C184" s="51" t="s">
        <v>279</v>
      </c>
      <c r="D184" s="91">
        <f>SUM(D185:D185)</f>
        <v>0</v>
      </c>
      <c r="E184" s="121"/>
      <c r="F184" s="210"/>
    </row>
    <row r="185" spans="1:6" ht="29.25" customHeight="1">
      <c r="A185" s="113"/>
      <c r="B185" s="179"/>
      <c r="C185" s="118"/>
      <c r="D185" s="91">
        <v>0</v>
      </c>
      <c r="F185" s="209"/>
    </row>
    <row r="186" spans="1:6" ht="29.25" customHeight="1">
      <c r="A186" s="113"/>
      <c r="B186" s="97"/>
      <c r="C186" s="51" t="s">
        <v>280</v>
      </c>
      <c r="D186" s="91">
        <f>SUM(D187)</f>
        <v>0</v>
      </c>
      <c r="E186" s="121"/>
      <c r="F186" s="210"/>
    </row>
    <row r="187" spans="1:6" ht="29.25" customHeight="1">
      <c r="A187" s="113"/>
      <c r="B187" s="179"/>
      <c r="C187" s="118"/>
      <c r="D187" s="91">
        <v>0</v>
      </c>
      <c r="E187" s="121"/>
      <c r="F187" s="210"/>
    </row>
    <row r="188" spans="1:6" ht="29.25" customHeight="1">
      <c r="A188" s="113"/>
      <c r="B188" s="97"/>
      <c r="C188" s="51" t="s">
        <v>281</v>
      </c>
      <c r="D188" s="91">
        <f>SUM(D189)</f>
        <v>0</v>
      </c>
      <c r="E188" s="121"/>
      <c r="F188" s="210"/>
    </row>
    <row r="189" spans="1:6" ht="29.25" customHeight="1">
      <c r="A189" s="113"/>
      <c r="B189" s="179"/>
      <c r="C189" s="118"/>
      <c r="D189" s="91">
        <v>0</v>
      </c>
      <c r="E189" s="121"/>
      <c r="F189" s="210"/>
    </row>
    <row r="190" spans="1:6" ht="29.25" customHeight="1">
      <c r="A190" s="113"/>
      <c r="B190" s="179"/>
      <c r="C190" s="51" t="s">
        <v>282</v>
      </c>
      <c r="D190" s="91">
        <f>SUM(D191)</f>
        <v>0</v>
      </c>
      <c r="E190" s="121"/>
      <c r="F190" s="210"/>
    </row>
    <row r="191" spans="1:6" ht="29.25" customHeight="1">
      <c r="A191" s="113"/>
      <c r="B191" s="180"/>
      <c r="C191" s="181"/>
      <c r="D191" s="91">
        <v>0</v>
      </c>
      <c r="E191" s="121"/>
      <c r="F191" s="210"/>
    </row>
    <row r="192" spans="1:6" s="152" customFormat="1" ht="29.25" customHeight="1">
      <c r="A192" s="207"/>
      <c r="B192" s="494" t="s">
        <v>229</v>
      </c>
      <c r="C192" s="447"/>
      <c r="D192" s="370">
        <f>D193+D195+D197+D199</f>
        <v>0</v>
      </c>
      <c r="E192" s="371"/>
      <c r="F192" s="372"/>
    </row>
    <row r="193" spans="1:6" ht="29.25" customHeight="1">
      <c r="A193" s="113"/>
      <c r="B193" s="95"/>
      <c r="C193" s="51" t="s">
        <v>283</v>
      </c>
      <c r="D193" s="91">
        <f>SUM(D194)</f>
        <v>0</v>
      </c>
      <c r="E193" s="121"/>
      <c r="F193" s="209"/>
    </row>
    <row r="194" spans="1:6" ht="29.25" customHeight="1">
      <c r="A194" s="113"/>
      <c r="B194" s="179"/>
      <c r="C194" s="118"/>
      <c r="D194" s="91">
        <v>0</v>
      </c>
      <c r="E194" s="121"/>
      <c r="F194" s="209"/>
    </row>
    <row r="195" spans="1:6" ht="29.25" customHeight="1">
      <c r="A195" s="113"/>
      <c r="B195" s="97"/>
      <c r="C195" s="51" t="s">
        <v>284</v>
      </c>
      <c r="D195" s="91">
        <f>SUM(D196)</f>
        <v>0</v>
      </c>
      <c r="E195" s="121"/>
      <c r="F195" s="209"/>
    </row>
    <row r="196" spans="1:6" ht="29.25" customHeight="1">
      <c r="A196" s="113"/>
      <c r="B196" s="179"/>
      <c r="C196" s="118"/>
      <c r="D196" s="91">
        <v>0</v>
      </c>
      <c r="E196" s="121"/>
      <c r="F196" s="209"/>
    </row>
    <row r="197" spans="1:6" ht="29.25" customHeight="1">
      <c r="A197" s="113"/>
      <c r="B197" s="97"/>
      <c r="C197" s="51" t="s">
        <v>285</v>
      </c>
      <c r="D197" s="91">
        <f>SUM(D198)</f>
        <v>0</v>
      </c>
      <c r="E197" s="121"/>
      <c r="F197" s="209"/>
    </row>
    <row r="198" spans="1:6" ht="29.25" customHeight="1">
      <c r="A198" s="113"/>
      <c r="B198" s="179"/>
      <c r="C198" s="118"/>
      <c r="D198" s="92">
        <v>0</v>
      </c>
      <c r="E198" s="131"/>
      <c r="F198" s="213"/>
    </row>
    <row r="199" spans="1:6" ht="29.25" customHeight="1">
      <c r="A199" s="113"/>
      <c r="B199" s="97"/>
      <c r="C199" s="51" t="s">
        <v>286</v>
      </c>
      <c r="D199" s="91">
        <f>SUM(D200)</f>
        <v>0</v>
      </c>
      <c r="E199" s="121"/>
      <c r="F199" s="210"/>
    </row>
    <row r="200" spans="1:6" ht="29.25" customHeight="1" thickBot="1">
      <c r="A200" s="116"/>
      <c r="B200" s="233"/>
      <c r="C200" s="299"/>
      <c r="D200" s="128">
        <v>0</v>
      </c>
      <c r="E200" s="129"/>
      <c r="F200" s="234"/>
    </row>
    <row r="201" spans="1:6" s="246" customFormat="1" ht="29.25" customHeight="1">
      <c r="A201" s="424" t="s">
        <v>168</v>
      </c>
      <c r="B201" s="425"/>
      <c r="C201" s="495"/>
      <c r="D201" s="187">
        <f>D202+D207</f>
        <v>0</v>
      </c>
      <c r="E201" s="190"/>
      <c r="F201" s="287"/>
    </row>
    <row r="202" spans="1:6" s="152" customFormat="1" ht="29.25" customHeight="1">
      <c r="A202" s="199"/>
      <c r="B202" s="489" t="s">
        <v>230</v>
      </c>
      <c r="C202" s="490"/>
      <c r="D202" s="200">
        <f>D203+D205</f>
        <v>0</v>
      </c>
      <c r="E202" s="203"/>
      <c r="F202" s="202"/>
    </row>
    <row r="203" spans="1:6" ht="29.25" customHeight="1">
      <c r="A203" s="94"/>
      <c r="B203" s="100"/>
      <c r="C203" s="51" t="s">
        <v>287</v>
      </c>
      <c r="D203" s="91">
        <f>SUM(D204)</f>
        <v>0</v>
      </c>
      <c r="E203" s="122"/>
      <c r="F203" s="210"/>
    </row>
    <row r="204" spans="1:6" ht="29.25" customHeight="1">
      <c r="A204" s="94"/>
      <c r="B204" s="118"/>
      <c r="C204" s="118"/>
      <c r="D204" s="91">
        <v>0</v>
      </c>
      <c r="E204" s="122"/>
      <c r="F204" s="210"/>
    </row>
    <row r="205" spans="1:6" ht="29.25" customHeight="1" thickBot="1">
      <c r="A205" s="102"/>
      <c r="B205" s="184"/>
      <c r="C205" s="382" t="s">
        <v>288</v>
      </c>
      <c r="D205" s="105">
        <f>SUM(D206)</f>
        <v>0</v>
      </c>
      <c r="E205" s="385"/>
      <c r="F205" s="383"/>
    </row>
    <row r="206" spans="1:6" ht="29.25" customHeight="1">
      <c r="A206" s="94"/>
      <c r="B206" s="118"/>
      <c r="C206" s="118"/>
      <c r="D206" s="128">
        <v>0</v>
      </c>
      <c r="E206" s="384"/>
      <c r="F206" s="234"/>
    </row>
    <row r="207" spans="1:6" s="152" customFormat="1" ht="29.25" customHeight="1">
      <c r="A207" s="107"/>
      <c r="B207" s="489" t="s">
        <v>231</v>
      </c>
      <c r="C207" s="490"/>
      <c r="D207" s="200">
        <f>D208</f>
        <v>0</v>
      </c>
      <c r="E207" s="203"/>
      <c r="F207" s="202"/>
    </row>
    <row r="208" spans="1:6" ht="29.25" customHeight="1">
      <c r="A208" s="94"/>
      <c r="B208" s="100"/>
      <c r="C208" s="51" t="s">
        <v>165</v>
      </c>
      <c r="D208" s="91">
        <f>SUM(D209)</f>
        <v>0</v>
      </c>
      <c r="E208" s="122"/>
      <c r="F208" s="210"/>
    </row>
    <row r="209" spans="1:6" ht="29.25" customHeight="1" thickBot="1">
      <c r="A209" s="102"/>
      <c r="B209" s="184"/>
      <c r="C209" s="184"/>
      <c r="D209" s="230">
        <v>0</v>
      </c>
      <c r="E209" s="235"/>
      <c r="F209" s="232"/>
    </row>
    <row r="210" spans="1:6" s="246" customFormat="1" ht="29.25" customHeight="1" thickBot="1">
      <c r="A210" s="432" t="s">
        <v>54</v>
      </c>
      <c r="B210" s="433"/>
      <c r="C210" s="491"/>
      <c r="D210" s="192">
        <f>D119+D155+D201</f>
        <v>0</v>
      </c>
      <c r="E210" s="195"/>
      <c r="F210" s="288"/>
    </row>
    <row r="211" spans="1:6" s="246" customFormat="1" ht="29.25" customHeight="1" thickBot="1">
      <c r="A211" s="432" t="s">
        <v>53</v>
      </c>
      <c r="B211" s="433"/>
      <c r="C211" s="491"/>
      <c r="D211" s="192">
        <f>SUM(D212:D212)</f>
        <v>218000000</v>
      </c>
      <c r="E211" s="195"/>
      <c r="F211" s="288"/>
    </row>
    <row r="212" spans="1:6" s="189" customFormat="1" ht="29.25" customHeight="1" thickBot="1">
      <c r="A212" s="240"/>
      <c r="B212" s="241"/>
      <c r="C212" s="241"/>
      <c r="D212" s="215">
        <v>218000000</v>
      </c>
      <c r="E212" s="330" t="s">
        <v>375</v>
      </c>
      <c r="F212" s="239"/>
    </row>
    <row r="213" spans="1:6" s="246" customFormat="1" ht="29.25" customHeight="1" thickBot="1">
      <c r="A213" s="434" t="s">
        <v>55</v>
      </c>
      <c r="B213" s="435"/>
      <c r="C213" s="488"/>
      <c r="D213" s="196">
        <f>D118+D210+D211</f>
        <v>822145000</v>
      </c>
      <c r="E213" s="197"/>
      <c r="F213" s="289"/>
    </row>
  </sheetData>
  <sheetProtection/>
  <mergeCells count="34">
    <mergeCell ref="A7:C7"/>
    <mergeCell ref="B8:C8"/>
    <mergeCell ref="A1:F1"/>
    <mergeCell ref="E5:E6"/>
    <mergeCell ref="F5:F6"/>
    <mergeCell ref="D5:D6"/>
    <mergeCell ref="A5:C5"/>
    <mergeCell ref="A2:G2"/>
    <mergeCell ref="C10:C21"/>
    <mergeCell ref="B22:C22"/>
    <mergeCell ref="A113:C113"/>
    <mergeCell ref="A25:C25"/>
    <mergeCell ref="B26:C26"/>
    <mergeCell ref="B31:C31"/>
    <mergeCell ref="B42:C42"/>
    <mergeCell ref="A49:C49"/>
    <mergeCell ref="B50:C50"/>
    <mergeCell ref="A201:C201"/>
    <mergeCell ref="A107:C107"/>
    <mergeCell ref="B108:C108"/>
    <mergeCell ref="A118:C118"/>
    <mergeCell ref="A119:C119"/>
    <mergeCell ref="B120:C120"/>
    <mergeCell ref="B133:C133"/>
    <mergeCell ref="A213:C213"/>
    <mergeCell ref="B202:C202"/>
    <mergeCell ref="B207:C207"/>
    <mergeCell ref="A210:C210"/>
    <mergeCell ref="A211:C211"/>
    <mergeCell ref="B152:C152"/>
    <mergeCell ref="A155:C155"/>
    <mergeCell ref="B156:C156"/>
    <mergeCell ref="B175:C175"/>
    <mergeCell ref="B192:C192"/>
  </mergeCells>
  <printOptions horizontalCentered="1"/>
  <pageMargins left="0.5905511811023623" right="0.5905511811023623" top="0.5905511811023623" bottom="0.5905511811023623" header="0.1968503937007874" footer="0.1968503937007874"/>
  <pageSetup firstPageNumber="21" useFirstPageNumber="1" fitToHeight="0" fitToWidth="1" horizontalDpi="600" verticalDpi="600" orientation="landscape" paperSize="9" scale="55" r:id="rId1"/>
  <headerFooter alignWithMargins="0">
    <oddFooter>&amp;L&amp;13학교기업 에코포리스트&amp;C&amp;13-&amp;P+-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zoomScalePageLayoutView="0" workbookViewId="0" topLeftCell="A1">
      <selection activeCell="E140" sqref="E140"/>
    </sheetView>
  </sheetViews>
  <sheetFormatPr defaultColWidth="8.88671875" defaultRowHeight="13.5"/>
  <cols>
    <col min="1" max="1" width="8.5546875" style="0" customWidth="1"/>
    <col min="2" max="2" width="113.3359375" style="0" customWidth="1"/>
  </cols>
  <sheetData>
    <row r="1" spans="1:2" ht="25.5">
      <c r="A1" s="390" t="s">
        <v>431</v>
      </c>
      <c r="B1" s="390"/>
    </row>
    <row r="2" spans="1:2" ht="23.25" customHeight="1">
      <c r="A2" s="313"/>
      <c r="B2" s="313"/>
    </row>
    <row r="3" spans="1:2" ht="23.25" customHeight="1">
      <c r="A3" s="313"/>
      <c r="B3" s="313"/>
    </row>
    <row r="4" spans="1:2" ht="23.25" customHeight="1">
      <c r="A4" s="314" t="s">
        <v>358</v>
      </c>
      <c r="B4" s="360" t="s">
        <v>430</v>
      </c>
    </row>
    <row r="5" spans="1:2" ht="15" customHeight="1">
      <c r="A5" s="314"/>
      <c r="B5" s="315"/>
    </row>
    <row r="6" spans="1:2" ht="90" customHeight="1">
      <c r="A6" s="351" t="s">
        <v>360</v>
      </c>
      <c r="B6" s="332" t="s">
        <v>361</v>
      </c>
    </row>
    <row r="7" spans="1:2" ht="15" customHeight="1">
      <c r="A7" s="351"/>
      <c r="B7" s="315"/>
    </row>
    <row r="8" spans="1:2" ht="67.5" customHeight="1">
      <c r="A8" s="351" t="s">
        <v>362</v>
      </c>
      <c r="B8" s="332" t="s">
        <v>363</v>
      </c>
    </row>
    <row r="9" spans="1:2" ht="15" customHeight="1">
      <c r="A9" s="314"/>
      <c r="B9" s="315"/>
    </row>
    <row r="10" spans="1:2" ht="23.25" customHeight="1">
      <c r="A10" s="314" t="s">
        <v>364</v>
      </c>
      <c r="B10" s="331" t="s">
        <v>365</v>
      </c>
    </row>
    <row r="11" spans="1:2" ht="15" customHeight="1">
      <c r="A11" s="314"/>
      <c r="B11" s="315"/>
    </row>
    <row r="12" spans="1:2" ht="23.25" customHeight="1">
      <c r="A12" s="314" t="s">
        <v>366</v>
      </c>
      <c r="B12" s="331" t="s">
        <v>367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  <headerFooter alignWithMargins="0">
    <oddFooter>&amp;L학교기업 에코포리스트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zoomScale="85" zoomScaleNormal="85" zoomScalePageLayoutView="0" workbookViewId="0" topLeftCell="A1">
      <selection activeCell="E140" sqref="E140"/>
    </sheetView>
  </sheetViews>
  <sheetFormatPr defaultColWidth="8.88671875" defaultRowHeight="13.5"/>
  <sheetData>
    <row r="1" spans="1:16" ht="18.75">
      <c r="A1" s="386"/>
      <c r="B1" s="386"/>
      <c r="C1" s="386"/>
      <c r="D1" s="386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16" ht="27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ht="27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76.5">
      <c r="A4" s="387" t="s">
        <v>359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</row>
    <row r="5" spans="1:16" ht="265.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1:16" ht="46.5">
      <c r="A6" s="388" t="s">
        <v>354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</row>
    <row r="7" spans="1:16" ht="37.5" customHeight="1">
      <c r="A7" s="391" t="s">
        <v>368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</row>
  </sheetData>
  <sheetProtection/>
  <mergeCells count="4">
    <mergeCell ref="A1:D1"/>
    <mergeCell ref="A4:P4"/>
    <mergeCell ref="A6:P6"/>
    <mergeCell ref="A7:P7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view="pageBreakPreview" zoomScale="70" zoomScaleNormal="70" zoomScaleSheetLayoutView="70" zoomScalePageLayoutView="0" workbookViewId="0" topLeftCell="A1">
      <selection activeCell="E140" sqref="E140"/>
    </sheetView>
  </sheetViews>
  <sheetFormatPr defaultColWidth="8.88671875" defaultRowHeight="13.5"/>
  <cols>
    <col min="1" max="1" width="15.5546875" style="0" customWidth="1"/>
    <col min="2" max="2" width="18.88671875" style="0" customWidth="1"/>
    <col min="3" max="3" width="28.88671875" style="0" customWidth="1"/>
    <col min="4" max="5" width="29.99609375" style="0" customWidth="1"/>
    <col min="6" max="6" width="29.99609375" style="119" customWidth="1"/>
    <col min="7" max="7" width="23.3359375" style="0" customWidth="1"/>
  </cols>
  <sheetData>
    <row r="1" spans="1:7" ht="52.5" customHeight="1">
      <c r="A1" s="411" t="s">
        <v>374</v>
      </c>
      <c r="B1" s="411"/>
      <c r="C1" s="411"/>
      <c r="D1" s="411"/>
      <c r="E1" s="411"/>
      <c r="F1" s="411"/>
      <c r="G1" s="411"/>
    </row>
    <row r="2" spans="1:7" ht="22.5" customHeight="1">
      <c r="A2" s="412" t="s">
        <v>395</v>
      </c>
      <c r="B2" s="412"/>
      <c r="C2" s="412"/>
      <c r="D2" s="412"/>
      <c r="E2" s="412"/>
      <c r="F2" s="412"/>
      <c r="G2" s="412"/>
    </row>
    <row r="3" spans="1:7" ht="15" customHeight="1">
      <c r="A3" s="1"/>
      <c r="B3" s="1"/>
      <c r="C3" s="1"/>
      <c r="D3" s="1"/>
      <c r="E3" s="1"/>
      <c r="F3" s="1"/>
      <c r="G3" s="1"/>
    </row>
    <row r="4" spans="1:7" ht="22.5" customHeight="1" thickBot="1">
      <c r="A4" s="2" t="s">
        <v>4</v>
      </c>
      <c r="B4" s="2"/>
      <c r="C4" s="2"/>
      <c r="D4" s="2"/>
      <c r="E4" s="2"/>
      <c r="F4" s="124"/>
      <c r="G4" s="3" t="s">
        <v>5</v>
      </c>
    </row>
    <row r="5" spans="1:7" ht="30" customHeight="1">
      <c r="A5" s="413" t="s">
        <v>6</v>
      </c>
      <c r="B5" s="414"/>
      <c r="C5" s="414"/>
      <c r="D5" s="419" t="s">
        <v>391</v>
      </c>
      <c r="E5" s="417" t="s">
        <v>376</v>
      </c>
      <c r="F5" s="419" t="s">
        <v>23</v>
      </c>
      <c r="G5" s="415" t="s">
        <v>294</v>
      </c>
    </row>
    <row r="6" spans="1:7" ht="30" customHeight="1" thickBot="1">
      <c r="A6" s="247" t="s">
        <v>25</v>
      </c>
      <c r="B6" s="248" t="s">
        <v>7</v>
      </c>
      <c r="C6" s="248" t="s">
        <v>26</v>
      </c>
      <c r="D6" s="420"/>
      <c r="E6" s="418"/>
      <c r="F6" s="420"/>
      <c r="G6" s="416"/>
    </row>
    <row r="7" spans="1:7" s="246" customFormat="1" ht="30" customHeight="1">
      <c r="A7" s="403" t="s">
        <v>350</v>
      </c>
      <c r="B7" s="404"/>
      <c r="C7" s="404"/>
      <c r="D7" s="242">
        <f>D8+D10</f>
        <v>500000</v>
      </c>
      <c r="E7" s="243">
        <f>E8+E10</f>
        <v>568500</v>
      </c>
      <c r="F7" s="244">
        <f aca="true" t="shared" si="0" ref="F7:F83">D7-E7</f>
        <v>-68500</v>
      </c>
      <c r="G7" s="245"/>
    </row>
    <row r="8" spans="1:7" ht="30" customHeight="1">
      <c r="A8" s="4"/>
      <c r="B8" s="395" t="s">
        <v>334</v>
      </c>
      <c r="C8" s="396"/>
      <c r="D8" s="52">
        <f>D9</f>
        <v>500000</v>
      </c>
      <c r="E8" s="60">
        <f>SUM(E9)</f>
        <v>553500</v>
      </c>
      <c r="F8" s="125">
        <f t="shared" si="0"/>
        <v>-53500</v>
      </c>
      <c r="G8" s="5"/>
    </row>
    <row r="9" spans="1:7" ht="30" customHeight="1">
      <c r="A9" s="10"/>
      <c r="B9" s="83"/>
      <c r="C9" s="38" t="s">
        <v>334</v>
      </c>
      <c r="D9" s="53">
        <f>1/1000*'2014 수입의 부 목별'!D9</f>
        <v>500000</v>
      </c>
      <c r="E9" s="61">
        <v>553500</v>
      </c>
      <c r="F9" s="125">
        <f t="shared" si="0"/>
        <v>-53500</v>
      </c>
      <c r="G9" s="7"/>
    </row>
    <row r="10" spans="1:7" ht="30" customHeight="1">
      <c r="A10" s="6"/>
      <c r="B10" s="395" t="s">
        <v>67</v>
      </c>
      <c r="C10" s="396"/>
      <c r="D10" s="52">
        <f>D11</f>
        <v>0</v>
      </c>
      <c r="E10" s="60">
        <f>SUM(E11)</f>
        <v>15000</v>
      </c>
      <c r="F10" s="125">
        <f t="shared" si="0"/>
        <v>-15000</v>
      </c>
      <c r="G10" s="5"/>
    </row>
    <row r="11" spans="1:7" ht="30" customHeight="1" thickBot="1">
      <c r="A11" s="10"/>
      <c r="B11" s="84"/>
      <c r="C11" s="41" t="s">
        <v>68</v>
      </c>
      <c r="D11" s="53">
        <f>1/1000*'2014 수입의 부 목별'!D22</f>
        <v>0</v>
      </c>
      <c r="E11" s="61">
        <v>15000</v>
      </c>
      <c r="F11" s="60">
        <f t="shared" si="0"/>
        <v>-15000</v>
      </c>
      <c r="G11" s="69"/>
    </row>
    <row r="12" spans="1:7" s="246" customFormat="1" ht="30" customHeight="1">
      <c r="A12" s="405" t="s">
        <v>292</v>
      </c>
      <c r="B12" s="406"/>
      <c r="C12" s="407"/>
      <c r="D12" s="242">
        <f>D13+D16</f>
        <v>0</v>
      </c>
      <c r="E12" s="243">
        <f>E13+E16</f>
        <v>0</v>
      </c>
      <c r="F12" s="244">
        <f t="shared" si="0"/>
        <v>0</v>
      </c>
      <c r="G12" s="245"/>
    </row>
    <row r="13" spans="1:7" ht="30" customHeight="1">
      <c r="A13" s="8"/>
      <c r="B13" s="395" t="s">
        <v>8</v>
      </c>
      <c r="C13" s="396"/>
      <c r="D13" s="52">
        <f>D14+D15</f>
        <v>0</v>
      </c>
      <c r="E13" s="60">
        <f>SUM(E14:E15)</f>
        <v>0</v>
      </c>
      <c r="F13" s="125">
        <f t="shared" si="0"/>
        <v>0</v>
      </c>
      <c r="G13" s="7"/>
    </row>
    <row r="14" spans="1:7" ht="30" customHeight="1">
      <c r="A14" s="85"/>
      <c r="B14" s="87"/>
      <c r="C14" s="39" t="s">
        <v>69</v>
      </c>
      <c r="D14" s="54">
        <f>1/1000*'2014 수입의 부 목별'!D26</f>
        <v>0</v>
      </c>
      <c r="E14" s="62">
        <v>0</v>
      </c>
      <c r="F14" s="125">
        <f t="shared" si="0"/>
        <v>0</v>
      </c>
      <c r="G14" s="7"/>
    </row>
    <row r="15" spans="1:7" ht="30" customHeight="1">
      <c r="A15" s="85"/>
      <c r="B15" s="87"/>
      <c r="C15" s="13" t="s">
        <v>9</v>
      </c>
      <c r="D15" s="55">
        <f>1/1000*'2014 수입의 부 목별'!D28</f>
        <v>0</v>
      </c>
      <c r="E15" s="63">
        <v>0</v>
      </c>
      <c r="F15" s="125">
        <f t="shared" si="0"/>
        <v>0</v>
      </c>
      <c r="G15" s="7"/>
    </row>
    <row r="16" spans="1:7" ht="30" customHeight="1">
      <c r="A16" s="9"/>
      <c r="B16" s="395" t="s">
        <v>10</v>
      </c>
      <c r="C16" s="396"/>
      <c r="D16" s="52">
        <f>D17</f>
        <v>0</v>
      </c>
      <c r="E16" s="60">
        <f>E17</f>
        <v>0</v>
      </c>
      <c r="F16" s="125">
        <f t="shared" si="0"/>
        <v>0</v>
      </c>
      <c r="G16" s="7"/>
    </row>
    <row r="17" spans="1:7" ht="30" customHeight="1" thickBot="1">
      <c r="A17" s="86"/>
      <c r="B17" s="88"/>
      <c r="C17" s="74" t="s">
        <v>3</v>
      </c>
      <c r="D17" s="71">
        <f>1/1000*'2014 수입의 부 목별'!D32</f>
        <v>0</v>
      </c>
      <c r="E17" s="72">
        <v>0</v>
      </c>
      <c r="F17" s="126">
        <f t="shared" si="0"/>
        <v>0</v>
      </c>
      <c r="G17" s="73"/>
    </row>
    <row r="18" spans="1:7" s="246" customFormat="1" ht="30" customHeight="1">
      <c r="A18" s="405" t="s">
        <v>27</v>
      </c>
      <c r="B18" s="406"/>
      <c r="C18" s="407"/>
      <c r="D18" s="242">
        <f>D19+D24</f>
        <v>0</v>
      </c>
      <c r="E18" s="243">
        <f>E19+E24</f>
        <v>0</v>
      </c>
      <c r="F18" s="244">
        <f t="shared" si="0"/>
        <v>0</v>
      </c>
      <c r="G18" s="245"/>
    </row>
    <row r="19" spans="1:7" ht="30" customHeight="1">
      <c r="A19" s="4"/>
      <c r="B19" s="395" t="s">
        <v>11</v>
      </c>
      <c r="C19" s="396"/>
      <c r="D19" s="52">
        <f>D20+D21+D22+D23</f>
        <v>0</v>
      </c>
      <c r="E19" s="60">
        <f>E20+E21+E22+E23</f>
        <v>0</v>
      </c>
      <c r="F19" s="125">
        <f t="shared" si="0"/>
        <v>0</v>
      </c>
      <c r="G19" s="7"/>
    </row>
    <row r="20" spans="1:7" ht="30" customHeight="1">
      <c r="A20" s="10"/>
      <c r="B20" s="87"/>
      <c r="C20" s="39" t="s">
        <v>62</v>
      </c>
      <c r="D20" s="58">
        <f>1/1000*'2014 수입의 부 목별'!D36</f>
        <v>0</v>
      </c>
      <c r="E20" s="64">
        <v>0</v>
      </c>
      <c r="F20" s="125">
        <f t="shared" si="0"/>
        <v>0</v>
      </c>
      <c r="G20" s="7"/>
    </row>
    <row r="21" spans="1:7" ht="30" customHeight="1">
      <c r="A21" s="10"/>
      <c r="B21" s="87"/>
      <c r="C21" s="40" t="s">
        <v>12</v>
      </c>
      <c r="D21" s="56">
        <f>1/1000*'2014 수입의 부 목별'!D38</f>
        <v>0</v>
      </c>
      <c r="E21" s="65">
        <v>0</v>
      </c>
      <c r="F21" s="125">
        <f t="shared" si="0"/>
        <v>0</v>
      </c>
      <c r="G21" s="7"/>
    </row>
    <row r="22" spans="1:7" ht="30" customHeight="1">
      <c r="A22" s="10"/>
      <c r="B22" s="87"/>
      <c r="C22" s="40" t="s">
        <v>63</v>
      </c>
      <c r="D22" s="56">
        <f>1/1000*'2014 수입의 부 목별'!D40</f>
        <v>0</v>
      </c>
      <c r="E22" s="65">
        <v>0</v>
      </c>
      <c r="F22" s="125">
        <f t="shared" si="0"/>
        <v>0</v>
      </c>
      <c r="G22" s="7"/>
    </row>
    <row r="23" spans="1:7" ht="30" customHeight="1">
      <c r="A23" s="10"/>
      <c r="B23" s="87"/>
      <c r="C23" s="41" t="s">
        <v>13</v>
      </c>
      <c r="D23" s="54">
        <f>1/1000*'2014 수입의 부 목별'!D42</f>
        <v>0</v>
      </c>
      <c r="E23" s="62">
        <v>0</v>
      </c>
      <c r="F23" s="125">
        <f t="shared" si="0"/>
        <v>0</v>
      </c>
      <c r="G23" s="7"/>
    </row>
    <row r="24" spans="1:7" ht="30" customHeight="1">
      <c r="A24" s="6"/>
      <c r="B24" s="395" t="s">
        <v>14</v>
      </c>
      <c r="C24" s="396"/>
      <c r="D24" s="52">
        <f>D26</f>
        <v>0</v>
      </c>
      <c r="E24" s="60">
        <f>E26</f>
        <v>0</v>
      </c>
      <c r="F24" s="125">
        <f t="shared" si="0"/>
        <v>0</v>
      </c>
      <c r="G24" s="7"/>
    </row>
    <row r="25" spans="1:7" ht="30" customHeight="1" thickBot="1">
      <c r="A25" s="70"/>
      <c r="B25" s="82"/>
      <c r="C25" s="74" t="s">
        <v>64</v>
      </c>
      <c r="D25" s="78">
        <f>1/1000*'2014 수입의 부 목별'!D45</f>
        <v>0</v>
      </c>
      <c r="E25" s="335">
        <v>0</v>
      </c>
      <c r="F25" s="126">
        <f t="shared" si="0"/>
        <v>0</v>
      </c>
      <c r="G25" s="73"/>
    </row>
    <row r="26" spans="1:7" ht="30" customHeight="1" thickBot="1">
      <c r="A26" s="70"/>
      <c r="B26" s="82"/>
      <c r="C26" s="75" t="s">
        <v>15</v>
      </c>
      <c r="D26" s="333">
        <f>1/1000*'2014 수입의 부 목별'!D47</f>
        <v>0</v>
      </c>
      <c r="E26" s="334">
        <v>0</v>
      </c>
      <c r="F26" s="126">
        <f t="shared" si="0"/>
        <v>0</v>
      </c>
      <c r="G26" s="73"/>
    </row>
    <row r="27" spans="1:7" s="246" customFormat="1" ht="30" customHeight="1">
      <c r="A27" s="397" t="s">
        <v>293</v>
      </c>
      <c r="B27" s="398"/>
      <c r="C27" s="399"/>
      <c r="D27" s="242">
        <f>SUM(D28)</f>
        <v>200</v>
      </c>
      <c r="E27" s="243">
        <f>SUM(E28)</f>
        <v>5000</v>
      </c>
      <c r="F27" s="244">
        <f t="shared" si="0"/>
        <v>-4800</v>
      </c>
      <c r="G27" s="245"/>
    </row>
    <row r="28" spans="1:7" ht="30" customHeight="1">
      <c r="A28" s="10"/>
      <c r="B28" s="11" t="s">
        <v>16</v>
      </c>
      <c r="C28" s="42"/>
      <c r="D28" s="57">
        <f>D29+D30+D31+D32+D33</f>
        <v>200</v>
      </c>
      <c r="E28" s="57">
        <f>E29+E30+E31+E32+E33</f>
        <v>5000</v>
      </c>
      <c r="F28" s="125">
        <f t="shared" si="0"/>
        <v>-4800</v>
      </c>
      <c r="G28" s="7"/>
    </row>
    <row r="29" spans="1:7" ht="30" customHeight="1">
      <c r="A29" s="10"/>
      <c r="B29" s="66"/>
      <c r="C29" s="13" t="s">
        <v>17</v>
      </c>
      <c r="D29" s="55">
        <f>1/1000*'2014 수입의 부 목별'!D51</f>
        <v>200</v>
      </c>
      <c r="E29" s="63">
        <v>5000</v>
      </c>
      <c r="F29" s="125">
        <f t="shared" si="0"/>
        <v>-4800</v>
      </c>
      <c r="G29" s="7"/>
    </row>
    <row r="30" spans="1:7" ht="30" customHeight="1">
      <c r="A30" s="10"/>
      <c r="B30" s="87"/>
      <c r="C30" s="39" t="s">
        <v>65</v>
      </c>
      <c r="D30" s="68">
        <f>1/1000*'2014 수입의 부 목별'!D53</f>
        <v>0</v>
      </c>
      <c r="E30" s="62">
        <v>0</v>
      </c>
      <c r="F30" s="125">
        <f t="shared" si="0"/>
        <v>0</v>
      </c>
      <c r="G30" s="7"/>
    </row>
    <row r="31" spans="1:7" ht="30" customHeight="1">
      <c r="A31" s="10"/>
      <c r="B31" s="87"/>
      <c r="C31" s="39" t="s">
        <v>60</v>
      </c>
      <c r="D31" s="54">
        <f>1/1000*'2014 수입의 부 목별'!D55</f>
        <v>0</v>
      </c>
      <c r="E31" s="62">
        <v>0</v>
      </c>
      <c r="F31" s="125">
        <f t="shared" si="0"/>
        <v>0</v>
      </c>
      <c r="G31" s="7"/>
    </row>
    <row r="32" spans="1:7" ht="30" customHeight="1">
      <c r="A32" s="10"/>
      <c r="B32" s="87"/>
      <c r="C32" s="12" t="s">
        <v>66</v>
      </c>
      <c r="D32" s="53">
        <f>1/1000*'2014 수입의 부 목별'!D57</f>
        <v>0</v>
      </c>
      <c r="E32" s="61">
        <v>0</v>
      </c>
      <c r="F32" s="125">
        <f t="shared" si="0"/>
        <v>0</v>
      </c>
      <c r="G32" s="7"/>
    </row>
    <row r="33" spans="1:7" ht="30" customHeight="1" thickBot="1">
      <c r="A33" s="70"/>
      <c r="B33" s="82"/>
      <c r="C33" s="74" t="s">
        <v>18</v>
      </c>
      <c r="D33" s="71">
        <f>1/1000*'2014 수입의 부 목별'!D59</f>
        <v>0</v>
      </c>
      <c r="E33" s="72">
        <v>0</v>
      </c>
      <c r="F33" s="126">
        <f t="shared" si="0"/>
        <v>0</v>
      </c>
      <c r="G33" s="73"/>
    </row>
    <row r="34" spans="1:7" s="246" customFormat="1" ht="30" customHeight="1" thickBot="1">
      <c r="A34" s="392" t="s">
        <v>295</v>
      </c>
      <c r="B34" s="393"/>
      <c r="C34" s="394"/>
      <c r="D34" s="249">
        <f>D27+D18+D12+D7</f>
        <v>500200</v>
      </c>
      <c r="E34" s="250">
        <f>E7+E12+E18+E27</f>
        <v>573500</v>
      </c>
      <c r="F34" s="251">
        <f t="shared" si="0"/>
        <v>-73300</v>
      </c>
      <c r="G34" s="252"/>
    </row>
    <row r="35" spans="1:7" s="246" customFormat="1" ht="30" customHeight="1">
      <c r="A35" s="405" t="s">
        <v>296</v>
      </c>
      <c r="B35" s="406"/>
      <c r="C35" s="407"/>
      <c r="D35" s="242">
        <f>D36+D46</f>
        <v>0</v>
      </c>
      <c r="E35" s="242">
        <f>E36+E46</f>
        <v>0</v>
      </c>
      <c r="F35" s="244">
        <f t="shared" si="0"/>
        <v>0</v>
      </c>
      <c r="G35" s="245"/>
    </row>
    <row r="36" spans="1:7" ht="30" customHeight="1">
      <c r="A36" s="14"/>
      <c r="B36" s="395" t="s">
        <v>70</v>
      </c>
      <c r="C36" s="396"/>
      <c r="D36" s="52">
        <f>D37+D38+D39+D40+D41+D42+D43+D44+D45</f>
        <v>0</v>
      </c>
      <c r="E36" s="52">
        <f>E37+E38+E39+E40+E41+E42+E43+E44+E45</f>
        <v>0</v>
      </c>
      <c r="F36" s="125">
        <f t="shared" si="0"/>
        <v>0</v>
      </c>
      <c r="G36" s="7"/>
    </row>
    <row r="37" spans="1:7" ht="30" customHeight="1">
      <c r="A37" s="89"/>
      <c r="B37" s="66"/>
      <c r="C37" s="39" t="s">
        <v>71</v>
      </c>
      <c r="D37" s="59">
        <f>1/1000*'2014 수입의 부 목별'!D64</f>
        <v>0</v>
      </c>
      <c r="E37" s="52">
        <v>0</v>
      </c>
      <c r="F37" s="125">
        <f t="shared" si="0"/>
        <v>0</v>
      </c>
      <c r="G37" s="7"/>
    </row>
    <row r="38" spans="1:7" ht="30" customHeight="1">
      <c r="A38" s="89"/>
      <c r="B38" s="87"/>
      <c r="C38" s="39" t="s">
        <v>72</v>
      </c>
      <c r="D38" s="59">
        <f>1/1000*'2014 수입의 부 목별'!D66</f>
        <v>0</v>
      </c>
      <c r="E38" s="52">
        <v>0</v>
      </c>
      <c r="F38" s="125">
        <f t="shared" si="0"/>
        <v>0</v>
      </c>
      <c r="G38" s="7"/>
    </row>
    <row r="39" spans="1:7" ht="30" customHeight="1">
      <c r="A39" s="89"/>
      <c r="B39" s="87"/>
      <c r="C39" s="39" t="s">
        <v>73</v>
      </c>
      <c r="D39" s="59">
        <f>1/1000*'2014 수입의 부 목별'!D68</f>
        <v>0</v>
      </c>
      <c r="E39" s="52">
        <v>0</v>
      </c>
      <c r="F39" s="125">
        <f t="shared" si="0"/>
        <v>0</v>
      </c>
      <c r="G39" s="7"/>
    </row>
    <row r="40" spans="1:7" ht="30" customHeight="1">
      <c r="A40" s="89"/>
      <c r="B40" s="87"/>
      <c r="C40" s="39" t="s">
        <v>74</v>
      </c>
      <c r="D40" s="59">
        <f>1/1000*'2014 수입의 부 목별'!D70</f>
        <v>0</v>
      </c>
      <c r="E40" s="52">
        <v>0</v>
      </c>
      <c r="F40" s="125">
        <f t="shared" si="0"/>
        <v>0</v>
      </c>
      <c r="G40" s="7"/>
    </row>
    <row r="41" spans="1:7" ht="30" customHeight="1">
      <c r="A41" s="89"/>
      <c r="B41" s="87"/>
      <c r="C41" s="39" t="s">
        <v>75</v>
      </c>
      <c r="D41" s="59">
        <f>1/1000*'2014 수입의 부 목별'!D72</f>
        <v>0</v>
      </c>
      <c r="E41" s="52">
        <v>0</v>
      </c>
      <c r="F41" s="125">
        <f t="shared" si="0"/>
        <v>0</v>
      </c>
      <c r="G41" s="7"/>
    </row>
    <row r="42" spans="1:7" ht="30" customHeight="1">
      <c r="A42" s="89"/>
      <c r="B42" s="87"/>
      <c r="C42" s="39" t="s">
        <v>76</v>
      </c>
      <c r="D42" s="59">
        <f>1/1000*'2014 수입의 부 목별'!D74</f>
        <v>0</v>
      </c>
      <c r="E42" s="52">
        <v>0</v>
      </c>
      <c r="F42" s="125">
        <f t="shared" si="0"/>
        <v>0</v>
      </c>
      <c r="G42" s="7"/>
    </row>
    <row r="43" spans="1:7" ht="30" customHeight="1">
      <c r="A43" s="89"/>
      <c r="B43" s="87"/>
      <c r="C43" s="39" t="s">
        <v>77</v>
      </c>
      <c r="D43" s="59">
        <f>1/1000*'2014 수입의 부 목별'!D76</f>
        <v>0</v>
      </c>
      <c r="E43" s="52">
        <v>0</v>
      </c>
      <c r="F43" s="125">
        <f t="shared" si="0"/>
        <v>0</v>
      </c>
      <c r="G43" s="7"/>
    </row>
    <row r="44" spans="1:7" ht="30" customHeight="1">
      <c r="A44" s="89"/>
      <c r="B44" s="87"/>
      <c r="C44" s="39" t="s">
        <v>78</v>
      </c>
      <c r="D44" s="59">
        <f>1/1000*'2014 수입의 부 목별'!D78</f>
        <v>0</v>
      </c>
      <c r="E44" s="52">
        <v>0</v>
      </c>
      <c r="F44" s="125">
        <f t="shared" si="0"/>
        <v>0</v>
      </c>
      <c r="G44" s="7"/>
    </row>
    <row r="45" spans="1:7" ht="30" customHeight="1">
      <c r="A45" s="89"/>
      <c r="B45" s="87"/>
      <c r="C45" s="12" t="s">
        <v>79</v>
      </c>
      <c r="D45" s="59">
        <f>1/1000*'2014 수입의 부 목별'!D80</f>
        <v>0</v>
      </c>
      <c r="E45" s="52">
        <v>0</v>
      </c>
      <c r="F45" s="125">
        <f t="shared" si="0"/>
        <v>0</v>
      </c>
      <c r="G45" s="7"/>
    </row>
    <row r="46" spans="1:7" ht="30" customHeight="1">
      <c r="A46" s="15"/>
      <c r="B46" s="401" t="s">
        <v>80</v>
      </c>
      <c r="C46" s="401"/>
      <c r="D46" s="59">
        <f>D47+D48+D49+D50+D51+D52</f>
        <v>0</v>
      </c>
      <c r="E46" s="52">
        <f>E47+E48+E49+E50+E51+E52</f>
        <v>0</v>
      </c>
      <c r="F46" s="125">
        <f t="shared" si="0"/>
        <v>0</v>
      </c>
      <c r="G46" s="7"/>
    </row>
    <row r="47" spans="1:7" ht="30" customHeight="1">
      <c r="A47" s="89"/>
      <c r="B47" s="66"/>
      <c r="C47" s="39" t="s">
        <v>81</v>
      </c>
      <c r="D47" s="59">
        <f>1/1000*'2014 수입의 부 목별'!D83</f>
        <v>0</v>
      </c>
      <c r="E47" s="52">
        <v>0</v>
      </c>
      <c r="F47" s="125">
        <f t="shared" si="0"/>
        <v>0</v>
      </c>
      <c r="G47" s="7"/>
    </row>
    <row r="48" spans="1:7" ht="30" customHeight="1" thickBot="1">
      <c r="A48" s="81"/>
      <c r="B48" s="82"/>
      <c r="C48" s="74" t="s">
        <v>82</v>
      </c>
      <c r="D48" s="78">
        <f>1/1000*'2014 수입의 부 목별'!D85</f>
        <v>0</v>
      </c>
      <c r="E48" s="80">
        <v>0</v>
      </c>
      <c r="F48" s="126">
        <f t="shared" si="0"/>
        <v>0</v>
      </c>
      <c r="G48" s="73"/>
    </row>
    <row r="49" spans="1:7" ht="30" customHeight="1">
      <c r="A49" s="89"/>
      <c r="B49" s="87"/>
      <c r="C49" s="76" t="s">
        <v>83</v>
      </c>
      <c r="D49" s="58">
        <f>1/1000*'2014 수입의 부 목별'!D87</f>
        <v>0</v>
      </c>
      <c r="E49" s="57">
        <v>0</v>
      </c>
      <c r="F49" s="125">
        <f t="shared" si="0"/>
        <v>0</v>
      </c>
      <c r="G49" s="7"/>
    </row>
    <row r="50" spans="1:7" ht="30" customHeight="1">
      <c r="A50" s="89"/>
      <c r="B50" s="87"/>
      <c r="C50" s="39" t="s">
        <v>84</v>
      </c>
      <c r="D50" s="59">
        <f>1/1000*'2014 수입의 부 목별'!D89</f>
        <v>0</v>
      </c>
      <c r="E50" s="52">
        <v>0</v>
      </c>
      <c r="F50" s="125">
        <f t="shared" si="0"/>
        <v>0</v>
      </c>
      <c r="G50" s="7"/>
    </row>
    <row r="51" spans="1:7" ht="30" customHeight="1">
      <c r="A51" s="89"/>
      <c r="B51" s="87"/>
      <c r="C51" s="39" t="s">
        <v>85</v>
      </c>
      <c r="D51" s="59">
        <f>1/1000*'2014 수입의 부 목별'!D91</f>
        <v>0</v>
      </c>
      <c r="E51" s="52">
        <v>0</v>
      </c>
      <c r="F51" s="125">
        <f t="shared" si="0"/>
        <v>0</v>
      </c>
      <c r="G51" s="7"/>
    </row>
    <row r="52" spans="1:7" ht="30" customHeight="1" thickBot="1">
      <c r="A52" s="89"/>
      <c r="B52" s="87"/>
      <c r="C52" s="12" t="s">
        <v>86</v>
      </c>
      <c r="D52" s="67">
        <f>1/1000*'2014 수입의 부 목별'!D93</f>
        <v>0</v>
      </c>
      <c r="E52" s="79">
        <v>0</v>
      </c>
      <c r="F52" s="127">
        <f t="shared" si="0"/>
        <v>0</v>
      </c>
      <c r="G52" s="7"/>
    </row>
    <row r="53" spans="1:7" s="246" customFormat="1" ht="30" customHeight="1">
      <c r="A53" s="405" t="s">
        <v>114</v>
      </c>
      <c r="B53" s="406"/>
      <c r="C53" s="407"/>
      <c r="D53" s="253">
        <f>D54+D63+D71</f>
        <v>0</v>
      </c>
      <c r="E53" s="242">
        <f>E54+E63+E71</f>
        <v>0</v>
      </c>
      <c r="F53" s="244">
        <f t="shared" si="0"/>
        <v>0</v>
      </c>
      <c r="G53" s="245"/>
    </row>
    <row r="54" spans="1:7" ht="30" customHeight="1">
      <c r="A54" s="15"/>
      <c r="B54" s="400" t="s">
        <v>87</v>
      </c>
      <c r="C54" s="396"/>
      <c r="D54" s="59">
        <f>D55+D56+D57+D58+D59+D60+D61+D62</f>
        <v>0</v>
      </c>
      <c r="E54" s="52">
        <f>E55+E56+E57+E58+E59+E60+E61+E62</f>
        <v>0</v>
      </c>
      <c r="F54" s="125">
        <f t="shared" si="0"/>
        <v>0</v>
      </c>
      <c r="G54" s="7"/>
    </row>
    <row r="55" spans="1:7" ht="30" customHeight="1">
      <c r="A55" s="89"/>
      <c r="B55" s="66"/>
      <c r="C55" s="76" t="s">
        <v>88</v>
      </c>
      <c r="D55" s="59">
        <f>1/1000*'2014 수입의 부 목별'!D97</f>
        <v>0</v>
      </c>
      <c r="E55" s="52">
        <v>0</v>
      </c>
      <c r="F55" s="125">
        <f t="shared" si="0"/>
        <v>0</v>
      </c>
      <c r="G55" s="7"/>
    </row>
    <row r="56" spans="1:7" ht="30" customHeight="1">
      <c r="A56" s="89"/>
      <c r="B56" s="87"/>
      <c r="C56" s="39" t="s">
        <v>89</v>
      </c>
      <c r="D56" s="59">
        <f>1/1000*'2014 수입의 부 목별'!D99</f>
        <v>0</v>
      </c>
      <c r="E56" s="52">
        <v>0</v>
      </c>
      <c r="F56" s="125">
        <f t="shared" si="0"/>
        <v>0</v>
      </c>
      <c r="G56" s="7"/>
    </row>
    <row r="57" spans="1:7" ht="30" customHeight="1">
      <c r="A57" s="89"/>
      <c r="B57" s="87"/>
      <c r="C57" s="39" t="s">
        <v>90</v>
      </c>
      <c r="D57" s="59">
        <f>1/1000*'2014 수입의 부 목별'!D101</f>
        <v>0</v>
      </c>
      <c r="E57" s="52">
        <v>0</v>
      </c>
      <c r="F57" s="125">
        <f t="shared" si="0"/>
        <v>0</v>
      </c>
      <c r="G57" s="7"/>
    </row>
    <row r="58" spans="1:7" ht="30" customHeight="1">
      <c r="A58" s="89"/>
      <c r="B58" s="87"/>
      <c r="C58" s="39" t="s">
        <v>91</v>
      </c>
      <c r="D58" s="59">
        <f>1/1000*'2014 수입의 부 목별'!D103</f>
        <v>0</v>
      </c>
      <c r="E58" s="52">
        <v>0</v>
      </c>
      <c r="F58" s="125">
        <f t="shared" si="0"/>
        <v>0</v>
      </c>
      <c r="G58" s="7"/>
    </row>
    <row r="59" spans="1:7" ht="30" customHeight="1">
      <c r="A59" s="89"/>
      <c r="B59" s="87"/>
      <c r="C59" s="39" t="s">
        <v>92</v>
      </c>
      <c r="D59" s="59">
        <f>1/1000*'2014 수입의 부 목별'!D105</f>
        <v>0</v>
      </c>
      <c r="E59" s="52">
        <v>0</v>
      </c>
      <c r="F59" s="125">
        <f t="shared" si="0"/>
        <v>0</v>
      </c>
      <c r="G59" s="7"/>
    </row>
    <row r="60" spans="1:7" ht="30" customHeight="1">
      <c r="A60" s="89"/>
      <c r="B60" s="87"/>
      <c r="C60" s="39" t="s">
        <v>93</v>
      </c>
      <c r="D60" s="59">
        <f>1/1000*'2014 수입의 부 목별'!D107</f>
        <v>0</v>
      </c>
      <c r="E60" s="52">
        <v>0</v>
      </c>
      <c r="F60" s="125">
        <f t="shared" si="0"/>
        <v>0</v>
      </c>
      <c r="G60" s="7"/>
    </row>
    <row r="61" spans="1:7" ht="30" customHeight="1">
      <c r="A61" s="89"/>
      <c r="B61" s="87"/>
      <c r="C61" s="39" t="s">
        <v>94</v>
      </c>
      <c r="D61" s="59">
        <f>1/1000*'2014 수입의 부 목별'!D109</f>
        <v>0</v>
      </c>
      <c r="E61" s="52">
        <v>0</v>
      </c>
      <c r="F61" s="125">
        <f t="shared" si="0"/>
        <v>0</v>
      </c>
      <c r="G61" s="7"/>
    </row>
    <row r="62" spans="1:7" ht="30" customHeight="1">
      <c r="A62" s="89"/>
      <c r="B62" s="87"/>
      <c r="C62" s="12" t="s">
        <v>95</v>
      </c>
      <c r="D62" s="59">
        <f>1/1000*'2014 수입의 부 목별'!D111</f>
        <v>0</v>
      </c>
      <c r="E62" s="52">
        <v>0</v>
      </c>
      <c r="F62" s="125">
        <f t="shared" si="0"/>
        <v>0</v>
      </c>
      <c r="G62" s="7"/>
    </row>
    <row r="63" spans="1:7" ht="30" customHeight="1">
      <c r="A63" s="15"/>
      <c r="B63" s="401" t="s">
        <v>96</v>
      </c>
      <c r="C63" s="401"/>
      <c r="D63" s="59">
        <f>D64+D65+D66+D67+D68+D69+D70</f>
        <v>0</v>
      </c>
      <c r="E63" s="52">
        <f>E64+E65+E66+E67+E68+E69+E70</f>
        <v>0</v>
      </c>
      <c r="F63" s="125">
        <f t="shared" si="0"/>
        <v>0</v>
      </c>
      <c r="G63" s="7"/>
    </row>
    <row r="64" spans="1:7" ht="30" customHeight="1">
      <c r="A64" s="89"/>
      <c r="B64" s="66"/>
      <c r="C64" s="76" t="s">
        <v>97</v>
      </c>
      <c r="D64" s="59">
        <f>1/1000*'2014 수입의 부 목별'!D114</f>
        <v>0</v>
      </c>
      <c r="E64" s="52">
        <v>0</v>
      </c>
      <c r="F64" s="125">
        <f t="shared" si="0"/>
        <v>0</v>
      </c>
      <c r="G64" s="7"/>
    </row>
    <row r="65" spans="1:7" ht="30" customHeight="1">
      <c r="A65" s="89"/>
      <c r="B65" s="87"/>
      <c r="C65" s="39" t="s">
        <v>98</v>
      </c>
      <c r="D65" s="59">
        <f>1/1000*'2014 수입의 부 목별'!D116</f>
        <v>0</v>
      </c>
      <c r="E65" s="52">
        <v>0</v>
      </c>
      <c r="F65" s="125">
        <f t="shared" si="0"/>
        <v>0</v>
      </c>
      <c r="G65" s="7"/>
    </row>
    <row r="66" spans="1:7" ht="30" customHeight="1">
      <c r="A66" s="89"/>
      <c r="B66" s="87"/>
      <c r="C66" s="39" t="s">
        <v>99</v>
      </c>
      <c r="D66" s="59">
        <f>1/1000*'2014 수입의 부 목별'!D118</f>
        <v>0</v>
      </c>
      <c r="E66" s="52">
        <v>0</v>
      </c>
      <c r="F66" s="125">
        <f t="shared" si="0"/>
        <v>0</v>
      </c>
      <c r="G66" s="7"/>
    </row>
    <row r="67" spans="1:7" ht="30" customHeight="1">
      <c r="A67" s="89"/>
      <c r="B67" s="87"/>
      <c r="C67" s="39" t="s">
        <v>100</v>
      </c>
      <c r="D67" s="59">
        <f>1/1000*'2014 수입의 부 목별'!D120</f>
        <v>0</v>
      </c>
      <c r="E67" s="52">
        <v>0</v>
      </c>
      <c r="F67" s="125">
        <f t="shared" si="0"/>
        <v>0</v>
      </c>
      <c r="G67" s="7"/>
    </row>
    <row r="68" spans="1:7" ht="30" customHeight="1">
      <c r="A68" s="89"/>
      <c r="B68" s="87"/>
      <c r="C68" s="39" t="s">
        <v>101</v>
      </c>
      <c r="D68" s="59">
        <f>1/1000*'2014 수입의 부 목별'!D122</f>
        <v>0</v>
      </c>
      <c r="E68" s="52">
        <v>0</v>
      </c>
      <c r="F68" s="125">
        <f t="shared" si="0"/>
        <v>0</v>
      </c>
      <c r="G68" s="7"/>
    </row>
    <row r="69" spans="1:7" ht="30" customHeight="1">
      <c r="A69" s="89"/>
      <c r="B69" s="87"/>
      <c r="C69" s="39" t="s">
        <v>102</v>
      </c>
      <c r="D69" s="59">
        <f>1/1000*'2014 수입의 부 목별'!D124</f>
        <v>0</v>
      </c>
      <c r="E69" s="52">
        <v>0</v>
      </c>
      <c r="F69" s="125">
        <f t="shared" si="0"/>
        <v>0</v>
      </c>
      <c r="G69" s="7"/>
    </row>
    <row r="70" spans="1:7" ht="30" customHeight="1">
      <c r="A70" s="89"/>
      <c r="B70" s="87"/>
      <c r="C70" s="12" t="s">
        <v>103</v>
      </c>
      <c r="D70" s="59">
        <f>1/1000*'2014 수입의 부 목별'!D126</f>
        <v>0</v>
      </c>
      <c r="E70" s="52">
        <v>0</v>
      </c>
      <c r="F70" s="125">
        <f t="shared" si="0"/>
        <v>0</v>
      </c>
      <c r="G70" s="7"/>
    </row>
    <row r="71" spans="1:7" ht="30" customHeight="1" thickBot="1">
      <c r="A71" s="336"/>
      <c r="B71" s="402" t="s">
        <v>104</v>
      </c>
      <c r="C71" s="402"/>
      <c r="D71" s="78">
        <f>D72+D73+D74</f>
        <v>0</v>
      </c>
      <c r="E71" s="80">
        <f>E72+E73+E74</f>
        <v>0</v>
      </c>
      <c r="F71" s="126">
        <f t="shared" si="0"/>
        <v>0</v>
      </c>
      <c r="G71" s="73"/>
    </row>
    <row r="72" spans="1:7" ht="30" customHeight="1">
      <c r="A72" s="89"/>
      <c r="B72" s="87"/>
      <c r="C72" s="76" t="s">
        <v>105</v>
      </c>
      <c r="D72" s="58">
        <f>1/1000*'2014 수입의 부 목별'!D129</f>
        <v>0</v>
      </c>
      <c r="E72" s="57">
        <v>0</v>
      </c>
      <c r="F72" s="125">
        <f t="shared" si="0"/>
        <v>0</v>
      </c>
      <c r="G72" s="7"/>
    </row>
    <row r="73" spans="1:7" ht="30" customHeight="1">
      <c r="A73" s="89"/>
      <c r="B73" s="87"/>
      <c r="C73" s="39" t="s">
        <v>106</v>
      </c>
      <c r="D73" s="59">
        <f>1/1000*'2014 수입의 부 목별'!D131</f>
        <v>0</v>
      </c>
      <c r="E73" s="52">
        <v>0</v>
      </c>
      <c r="F73" s="125">
        <f t="shared" si="0"/>
        <v>0</v>
      </c>
      <c r="G73" s="7"/>
    </row>
    <row r="74" spans="1:7" ht="30" customHeight="1" thickBot="1">
      <c r="A74" s="81"/>
      <c r="B74" s="82"/>
      <c r="C74" s="74" t="s">
        <v>107</v>
      </c>
      <c r="D74" s="78">
        <f>1/1000*'2014 수입의 부 목별'!D133</f>
        <v>0</v>
      </c>
      <c r="E74" s="80">
        <v>0</v>
      </c>
      <c r="F74" s="126">
        <f t="shared" si="0"/>
        <v>0</v>
      </c>
      <c r="G74" s="73"/>
    </row>
    <row r="75" spans="1:7" s="246" customFormat="1" ht="30" customHeight="1">
      <c r="A75" s="403" t="s">
        <v>113</v>
      </c>
      <c r="B75" s="404"/>
      <c r="C75" s="404"/>
      <c r="D75" s="253">
        <f>D76+D79</f>
        <v>0</v>
      </c>
      <c r="E75" s="242">
        <f>E76+E79</f>
        <v>0</v>
      </c>
      <c r="F75" s="244">
        <f t="shared" si="0"/>
        <v>0</v>
      </c>
      <c r="G75" s="245"/>
    </row>
    <row r="76" spans="1:7" ht="30" customHeight="1">
      <c r="A76" s="15"/>
      <c r="B76" s="401" t="s">
        <v>108</v>
      </c>
      <c r="C76" s="401"/>
      <c r="D76" s="59">
        <f>D77+D78</f>
        <v>0</v>
      </c>
      <c r="E76" s="52">
        <f>E77+E78</f>
        <v>0</v>
      </c>
      <c r="F76" s="125">
        <f t="shared" si="0"/>
        <v>0</v>
      </c>
      <c r="G76" s="7"/>
    </row>
    <row r="77" spans="1:7" ht="30" customHeight="1">
      <c r="A77" s="89"/>
      <c r="B77" s="66"/>
      <c r="C77" s="76" t="s">
        <v>109</v>
      </c>
      <c r="D77" s="59">
        <f>1/1000*'2014 수입의 부 목별'!D137</f>
        <v>0</v>
      </c>
      <c r="E77" s="52">
        <v>0</v>
      </c>
      <c r="F77" s="125">
        <f t="shared" si="0"/>
        <v>0</v>
      </c>
      <c r="G77" s="7"/>
    </row>
    <row r="78" spans="1:7" ht="30" customHeight="1">
      <c r="A78" s="89"/>
      <c r="B78" s="87"/>
      <c r="C78" s="12" t="s">
        <v>110</v>
      </c>
      <c r="D78" s="59">
        <f>1/1000*'2014 수입의 부 목별'!D139</f>
        <v>0</v>
      </c>
      <c r="E78" s="52">
        <v>0</v>
      </c>
      <c r="F78" s="125">
        <f t="shared" si="0"/>
        <v>0</v>
      </c>
      <c r="G78" s="7"/>
    </row>
    <row r="79" spans="1:7" ht="30" customHeight="1">
      <c r="A79" s="15"/>
      <c r="B79" s="401" t="s">
        <v>111</v>
      </c>
      <c r="C79" s="401"/>
      <c r="D79" s="59">
        <f>D80</f>
        <v>0</v>
      </c>
      <c r="E79" s="52">
        <f>E80</f>
        <v>0</v>
      </c>
      <c r="F79" s="125">
        <f t="shared" si="0"/>
        <v>0</v>
      </c>
      <c r="G79" s="7"/>
    </row>
    <row r="80" spans="1:7" ht="30" customHeight="1" thickBot="1">
      <c r="A80" s="81"/>
      <c r="B80" s="90"/>
      <c r="C80" s="75" t="s">
        <v>112</v>
      </c>
      <c r="D80" s="78">
        <f>1/1000*'2014 수입의 부 목별'!D142</f>
        <v>0</v>
      </c>
      <c r="E80" s="80">
        <v>0</v>
      </c>
      <c r="F80" s="126">
        <f t="shared" si="0"/>
        <v>0</v>
      </c>
      <c r="G80" s="73"/>
    </row>
    <row r="81" spans="1:7" s="246" customFormat="1" ht="30" customHeight="1" thickBot="1">
      <c r="A81" s="392" t="s">
        <v>30</v>
      </c>
      <c r="B81" s="393"/>
      <c r="C81" s="394"/>
      <c r="D81" s="254">
        <f>D35+D53+D75</f>
        <v>0</v>
      </c>
      <c r="E81" s="250">
        <f>E35+E53+E75</f>
        <v>0</v>
      </c>
      <c r="F81" s="251">
        <f t="shared" si="0"/>
        <v>0</v>
      </c>
      <c r="G81" s="252"/>
    </row>
    <row r="82" spans="1:7" s="246" customFormat="1" ht="30" customHeight="1" thickBot="1">
      <c r="A82" s="392" t="s">
        <v>29</v>
      </c>
      <c r="B82" s="393"/>
      <c r="C82" s="394"/>
      <c r="D82" s="255">
        <f>1/1000*'2014 수입의 부 목별'!D145</f>
        <v>321945</v>
      </c>
      <c r="E82" s="256">
        <v>321945</v>
      </c>
      <c r="F82" s="251">
        <f t="shared" si="0"/>
        <v>0</v>
      </c>
      <c r="G82" s="252"/>
    </row>
    <row r="83" spans="1:7" s="246" customFormat="1" ht="30" customHeight="1" thickBot="1">
      <c r="A83" s="408" t="s">
        <v>31</v>
      </c>
      <c r="B83" s="409"/>
      <c r="C83" s="410"/>
      <c r="D83" s="257">
        <f>D34+D81+D82</f>
        <v>822145</v>
      </c>
      <c r="E83" s="258">
        <f>E34+E81+E82</f>
        <v>895445</v>
      </c>
      <c r="F83" s="259">
        <f t="shared" si="0"/>
        <v>-73300</v>
      </c>
      <c r="G83" s="260"/>
    </row>
  </sheetData>
  <sheetProtection/>
  <mergeCells count="31">
    <mergeCell ref="A1:G1"/>
    <mergeCell ref="A2:G2"/>
    <mergeCell ref="A5:C5"/>
    <mergeCell ref="G5:G6"/>
    <mergeCell ref="E5:E6"/>
    <mergeCell ref="D5:D6"/>
    <mergeCell ref="F5:F6"/>
    <mergeCell ref="A7:C7"/>
    <mergeCell ref="B8:C8"/>
    <mergeCell ref="A83:C83"/>
    <mergeCell ref="A35:C35"/>
    <mergeCell ref="B36:C36"/>
    <mergeCell ref="A82:C82"/>
    <mergeCell ref="B46:C46"/>
    <mergeCell ref="A53:C53"/>
    <mergeCell ref="B13:C13"/>
    <mergeCell ref="B16:C16"/>
    <mergeCell ref="A18:C18"/>
    <mergeCell ref="B19:C19"/>
    <mergeCell ref="A12:C12"/>
    <mergeCell ref="B10:C10"/>
    <mergeCell ref="B76:C76"/>
    <mergeCell ref="B79:C79"/>
    <mergeCell ref="A81:C81"/>
    <mergeCell ref="B24:C24"/>
    <mergeCell ref="A34:C34"/>
    <mergeCell ref="A27:C27"/>
    <mergeCell ref="B54:C54"/>
    <mergeCell ref="B63:C63"/>
    <mergeCell ref="B71:C71"/>
    <mergeCell ref="A75:C75"/>
  </mergeCells>
  <printOptions horizontalCentered="1"/>
  <pageMargins left="0.5905511811023623" right="0.5905511811023623" top="0.5905511811023623" bottom="0.5905511811023623" header="0.1968503937007874" footer="0.1968503937007874"/>
  <pageSetup firstPageNumber="4" useFirstPageNumber="1" fitToHeight="0" fitToWidth="1" horizontalDpi="600" verticalDpi="600" orientation="landscape" paperSize="9" scale="66" r:id="rId1"/>
  <headerFooter alignWithMargins="0">
    <oddFooter>&amp;L학교기업 에코포리스트&amp;C-&amp;P+-</oddFooter>
  </headerFooter>
  <ignoredErrors>
    <ignoredError sqref="D11 D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zoomScale="85" zoomScaleNormal="85" zoomScalePageLayoutView="0" workbookViewId="0" topLeftCell="A22">
      <selection activeCell="E140" sqref="E140"/>
    </sheetView>
  </sheetViews>
  <sheetFormatPr defaultColWidth="8.88671875" defaultRowHeight="13.5"/>
  <sheetData>
    <row r="1" spans="1:16" ht="18.75">
      <c r="A1" s="386"/>
      <c r="B1" s="386"/>
      <c r="C1" s="386"/>
      <c r="D1" s="386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16" ht="27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ht="27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76.5">
      <c r="A4" s="387" t="s">
        <v>356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</row>
    <row r="5" spans="1:16" ht="265.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1:16" ht="46.5">
      <c r="A6" s="388" t="s">
        <v>354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</row>
    <row r="7" spans="1:16" ht="37.5" customHeight="1">
      <c r="A7" s="391" t="s">
        <v>368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</row>
  </sheetData>
  <sheetProtection/>
  <mergeCells count="4">
    <mergeCell ref="A1:D1"/>
    <mergeCell ref="A4:P4"/>
    <mergeCell ref="A6:P6"/>
    <mergeCell ref="A7:P7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5"/>
  <sheetViews>
    <sheetView showGridLines="0" view="pageBreakPreview" zoomScale="65" zoomScaleNormal="60" zoomScaleSheetLayoutView="65" zoomScalePageLayoutView="0" workbookViewId="0" topLeftCell="A106">
      <pane xSplit="3" topLeftCell="D1" activePane="topRight" state="frozen"/>
      <selection pane="topLeft" activeCell="E140" sqref="E140"/>
      <selection pane="topRight" activeCell="E140" sqref="E140"/>
    </sheetView>
  </sheetViews>
  <sheetFormatPr defaultColWidth="8.88671875" defaultRowHeight="13.5"/>
  <cols>
    <col min="1" max="1" width="9.99609375" style="0" customWidth="1"/>
    <col min="2" max="2" width="12.3359375" style="0" customWidth="1"/>
    <col min="3" max="3" width="26.6640625" style="0" customWidth="1"/>
    <col min="4" max="4" width="24.3359375" style="174" customWidth="1"/>
    <col min="5" max="5" width="111.10546875" style="0" customWidth="1"/>
    <col min="6" max="6" width="24.4453125" style="48" customWidth="1"/>
    <col min="8" max="8" width="18.4453125" style="0" customWidth="1"/>
  </cols>
  <sheetData>
    <row r="1" spans="1:6" ht="53.25" customHeight="1">
      <c r="A1" s="472" t="s">
        <v>290</v>
      </c>
      <c r="B1" s="472"/>
      <c r="C1" s="472"/>
      <c r="D1" s="472"/>
      <c r="E1" s="472"/>
      <c r="F1" s="472"/>
    </row>
    <row r="2" spans="1:7" ht="18.75">
      <c r="A2" s="444" t="s">
        <v>395</v>
      </c>
      <c r="B2" s="444"/>
      <c r="C2" s="444"/>
      <c r="D2" s="444"/>
      <c r="E2" s="444"/>
      <c r="F2" s="444"/>
      <c r="G2" s="444"/>
    </row>
    <row r="3" spans="1:6" ht="15" customHeight="1">
      <c r="A3" s="16"/>
      <c r="B3" s="16"/>
      <c r="C3" s="16"/>
      <c r="D3" s="165"/>
      <c r="E3" s="16"/>
      <c r="F3" s="47"/>
    </row>
    <row r="4" spans="1:6" ht="21.75" customHeight="1" thickBot="1">
      <c r="A4" s="17" t="s">
        <v>19</v>
      </c>
      <c r="B4" s="17"/>
      <c r="C4" s="17"/>
      <c r="D4" s="166"/>
      <c r="E4" s="18" t="s">
        <v>20</v>
      </c>
      <c r="F4" s="19" t="s">
        <v>21</v>
      </c>
    </row>
    <row r="5" spans="1:12" ht="29.25" customHeight="1">
      <c r="A5" s="475" t="s">
        <v>22</v>
      </c>
      <c r="B5" s="476"/>
      <c r="C5" s="476"/>
      <c r="D5" s="477" t="s">
        <v>391</v>
      </c>
      <c r="E5" s="484" t="s">
        <v>32</v>
      </c>
      <c r="F5" s="473" t="s">
        <v>24</v>
      </c>
      <c r="G5" s="151"/>
      <c r="H5" s="151"/>
      <c r="I5" s="151"/>
      <c r="J5" s="151"/>
      <c r="K5" s="151"/>
      <c r="L5" s="151"/>
    </row>
    <row r="6" spans="1:12" ht="29.25" customHeight="1" thickBot="1">
      <c r="A6" s="274" t="s">
        <v>25</v>
      </c>
      <c r="B6" s="275" t="s">
        <v>7</v>
      </c>
      <c r="C6" s="275" t="s">
        <v>26</v>
      </c>
      <c r="D6" s="478"/>
      <c r="E6" s="485"/>
      <c r="F6" s="474"/>
      <c r="G6" s="151"/>
      <c r="H6" s="151"/>
      <c r="I6" s="151"/>
      <c r="J6" s="151"/>
      <c r="K6" s="151"/>
      <c r="L6" s="151"/>
    </row>
    <row r="7" spans="1:6" s="246" customFormat="1" ht="29.25" customHeight="1">
      <c r="A7" s="481" t="s">
        <v>351</v>
      </c>
      <c r="B7" s="482"/>
      <c r="C7" s="483"/>
      <c r="D7" s="279">
        <f>D8+D21</f>
        <v>500000000</v>
      </c>
      <c r="E7" s="280"/>
      <c r="F7" s="316"/>
    </row>
    <row r="8" spans="1:12" s="150" customFormat="1" ht="29.25" customHeight="1">
      <c r="A8" s="132"/>
      <c r="B8" s="470" t="s">
        <v>333</v>
      </c>
      <c r="C8" s="467"/>
      <c r="D8" s="290">
        <f>D9</f>
        <v>500000000</v>
      </c>
      <c r="E8" s="157"/>
      <c r="F8" s="154"/>
      <c r="G8" s="160"/>
      <c r="H8" s="160"/>
      <c r="I8" s="160"/>
      <c r="J8" s="160"/>
      <c r="K8" s="160"/>
      <c r="L8" s="160"/>
    </row>
    <row r="9" spans="1:12" s="37" customFormat="1" ht="29.25" customHeight="1">
      <c r="A9" s="140"/>
      <c r="B9" s="178"/>
      <c r="C9" s="141" t="s">
        <v>333</v>
      </c>
      <c r="D9" s="167">
        <f>SUM(D10:D20)</f>
        <v>500000000</v>
      </c>
      <c r="E9" s="148"/>
      <c r="F9" s="156"/>
      <c r="G9" s="155"/>
      <c r="H9" s="155"/>
      <c r="I9" s="155"/>
      <c r="J9" s="155"/>
      <c r="K9" s="155"/>
      <c r="L9" s="155"/>
    </row>
    <row r="10" spans="1:12" s="37" customFormat="1" ht="29.25" customHeight="1">
      <c r="A10" s="140"/>
      <c r="B10" s="177"/>
      <c r="C10" s="486"/>
      <c r="D10" s="353">
        <v>300000000</v>
      </c>
      <c r="E10" s="352" t="s">
        <v>399</v>
      </c>
      <c r="F10" s="156"/>
      <c r="G10" s="155"/>
      <c r="H10" s="155"/>
      <c r="I10" s="155"/>
      <c r="J10" s="155"/>
      <c r="K10" s="155"/>
      <c r="L10" s="155"/>
    </row>
    <row r="11" spans="1:12" s="37" customFormat="1" ht="29.25" customHeight="1">
      <c r="A11" s="140"/>
      <c r="B11" s="177"/>
      <c r="C11" s="487"/>
      <c r="D11" s="353">
        <v>20000000</v>
      </c>
      <c r="E11" s="352" t="s">
        <v>377</v>
      </c>
      <c r="F11" s="156"/>
      <c r="G11" s="155"/>
      <c r="H11" s="155"/>
      <c r="I11" s="155"/>
      <c r="J11" s="155"/>
      <c r="K11" s="155"/>
      <c r="L11" s="155"/>
    </row>
    <row r="12" spans="1:12" s="37" customFormat="1" ht="29.25" customHeight="1">
      <c r="A12" s="140"/>
      <c r="B12" s="177"/>
      <c r="C12" s="487"/>
      <c r="D12" s="353">
        <v>10000000</v>
      </c>
      <c r="E12" s="352" t="s">
        <v>396</v>
      </c>
      <c r="F12" s="156"/>
      <c r="G12" s="155"/>
      <c r="H12" s="155"/>
      <c r="I12" s="155"/>
      <c r="J12" s="155"/>
      <c r="K12" s="155"/>
      <c r="L12" s="155"/>
    </row>
    <row r="13" spans="1:12" s="37" customFormat="1" ht="29.25" customHeight="1">
      <c r="A13" s="140"/>
      <c r="B13" s="177"/>
      <c r="C13" s="487"/>
      <c r="D13" s="353">
        <v>82500000</v>
      </c>
      <c r="E13" s="352" t="s">
        <v>397</v>
      </c>
      <c r="F13" s="156"/>
      <c r="G13" s="155"/>
      <c r="H13" s="155"/>
      <c r="I13" s="155"/>
      <c r="J13" s="155"/>
      <c r="K13" s="155"/>
      <c r="L13" s="155"/>
    </row>
    <row r="14" spans="1:12" s="37" customFormat="1" ht="29.25" customHeight="1">
      <c r="A14" s="140"/>
      <c r="B14" s="177"/>
      <c r="C14" s="487"/>
      <c r="D14" s="353">
        <v>10000000</v>
      </c>
      <c r="E14" s="352" t="s">
        <v>378</v>
      </c>
      <c r="F14" s="156"/>
      <c r="G14" s="155"/>
      <c r="H14" s="155"/>
      <c r="I14" s="155"/>
      <c r="J14" s="155"/>
      <c r="K14" s="155"/>
      <c r="L14" s="155"/>
    </row>
    <row r="15" spans="1:12" s="37" customFormat="1" ht="29.25" customHeight="1">
      <c r="A15" s="140"/>
      <c r="B15" s="177"/>
      <c r="C15" s="487"/>
      <c r="D15" s="353">
        <v>9000000</v>
      </c>
      <c r="E15" s="352" t="s">
        <v>403</v>
      </c>
      <c r="F15" s="156" t="s">
        <v>404</v>
      </c>
      <c r="G15" s="155"/>
      <c r="H15" s="155"/>
      <c r="I15" s="155"/>
      <c r="J15" s="155"/>
      <c r="K15" s="155"/>
      <c r="L15" s="155"/>
    </row>
    <row r="16" spans="1:12" s="37" customFormat="1" ht="29.25" customHeight="1">
      <c r="A16" s="140"/>
      <c r="B16" s="177"/>
      <c r="C16" s="487"/>
      <c r="D16" s="353">
        <v>20000000</v>
      </c>
      <c r="E16" s="352" t="s">
        <v>381</v>
      </c>
      <c r="F16" s="156"/>
      <c r="G16" s="155"/>
      <c r="H16" s="155"/>
      <c r="I16" s="155"/>
      <c r="J16" s="155"/>
      <c r="K16" s="155"/>
      <c r="L16" s="155"/>
    </row>
    <row r="17" spans="1:12" s="37" customFormat="1" ht="29.25" customHeight="1">
      <c r="A17" s="140"/>
      <c r="B17" s="177"/>
      <c r="C17" s="487"/>
      <c r="D17" s="353">
        <v>4000000</v>
      </c>
      <c r="E17" s="352" t="s">
        <v>380</v>
      </c>
      <c r="F17" s="156"/>
      <c r="G17" s="155"/>
      <c r="H17" s="155"/>
      <c r="I17" s="155"/>
      <c r="J17" s="155"/>
      <c r="K17" s="155"/>
      <c r="L17" s="155"/>
    </row>
    <row r="18" spans="1:12" s="37" customFormat="1" ht="29.25" customHeight="1">
      <c r="A18" s="140"/>
      <c r="B18" s="177"/>
      <c r="C18" s="487"/>
      <c r="D18" s="353">
        <v>4500000</v>
      </c>
      <c r="E18" s="352" t="s">
        <v>379</v>
      </c>
      <c r="F18" s="156"/>
      <c r="G18" s="155"/>
      <c r="H18" s="155"/>
      <c r="I18" s="155"/>
      <c r="J18" s="155"/>
      <c r="K18" s="155"/>
      <c r="L18" s="155"/>
    </row>
    <row r="19" spans="1:12" s="37" customFormat="1" ht="29.25" customHeight="1">
      <c r="A19" s="140"/>
      <c r="B19" s="177"/>
      <c r="C19" s="487"/>
      <c r="D19" s="167">
        <v>30000000</v>
      </c>
      <c r="E19" s="153" t="s">
        <v>400</v>
      </c>
      <c r="F19" s="156" t="s">
        <v>398</v>
      </c>
      <c r="G19" s="155"/>
      <c r="H19" s="155"/>
      <c r="I19" s="155"/>
      <c r="J19" s="155"/>
      <c r="K19" s="155"/>
      <c r="L19" s="155"/>
    </row>
    <row r="20" spans="1:12" s="37" customFormat="1" ht="29.25" customHeight="1">
      <c r="A20" s="140"/>
      <c r="B20" s="177"/>
      <c r="C20" s="487"/>
      <c r="D20" s="167">
        <v>10000000</v>
      </c>
      <c r="E20" s="153" t="s">
        <v>401</v>
      </c>
      <c r="F20" s="156" t="s">
        <v>398</v>
      </c>
      <c r="G20" s="155"/>
      <c r="H20" s="155"/>
      <c r="I20" s="155"/>
      <c r="J20" s="155"/>
      <c r="K20" s="155"/>
      <c r="L20" s="155"/>
    </row>
    <row r="21" spans="1:12" s="150" customFormat="1" ht="29.25" customHeight="1">
      <c r="A21" s="133"/>
      <c r="B21" s="479" t="s">
        <v>68</v>
      </c>
      <c r="C21" s="480"/>
      <c r="D21" s="291">
        <f>D22</f>
        <v>0</v>
      </c>
      <c r="E21" s="157"/>
      <c r="F21" s="154"/>
      <c r="G21" s="160"/>
      <c r="H21" s="160"/>
      <c r="I21" s="160"/>
      <c r="J21" s="160"/>
      <c r="K21" s="160"/>
      <c r="L21" s="160"/>
    </row>
    <row r="22" spans="1:12" s="37" customFormat="1" ht="29.25" customHeight="1">
      <c r="A22" s="140"/>
      <c r="B22" s="178"/>
      <c r="C22" s="143" t="s">
        <v>169</v>
      </c>
      <c r="D22" s="168">
        <f>SUM(D23)</f>
        <v>0</v>
      </c>
      <c r="E22" s="148"/>
      <c r="F22" s="158"/>
      <c r="G22" s="155"/>
      <c r="H22" s="155"/>
      <c r="I22" s="155"/>
      <c r="J22" s="155"/>
      <c r="K22" s="155"/>
      <c r="L22" s="155"/>
    </row>
    <row r="23" spans="1:12" s="37" customFormat="1" ht="29.25" customHeight="1" thickBot="1">
      <c r="A23" s="140"/>
      <c r="B23" s="220"/>
      <c r="C23" s="222"/>
      <c r="D23" s="169">
        <v>0</v>
      </c>
      <c r="E23" s="142"/>
      <c r="F23" s="154"/>
      <c r="G23" s="155"/>
      <c r="H23" s="155"/>
      <c r="I23" s="155"/>
      <c r="J23" s="155"/>
      <c r="K23" s="155"/>
      <c r="L23" s="155"/>
    </row>
    <row r="24" spans="1:6" s="281" customFormat="1" ht="29.25" customHeight="1">
      <c r="A24" s="468" t="s">
        <v>313</v>
      </c>
      <c r="B24" s="469"/>
      <c r="C24" s="469"/>
      <c r="D24" s="279">
        <f>D25+D31</f>
        <v>0</v>
      </c>
      <c r="E24" s="280"/>
      <c r="F24" s="316"/>
    </row>
    <row r="25" spans="1:12" s="150" customFormat="1" ht="29.25" customHeight="1">
      <c r="A25" s="136"/>
      <c r="B25" s="470" t="s">
        <v>170</v>
      </c>
      <c r="C25" s="467"/>
      <c r="D25" s="290">
        <f>D26+D28</f>
        <v>0</v>
      </c>
      <c r="E25" s="157"/>
      <c r="F25" s="154"/>
      <c r="G25" s="160"/>
      <c r="H25" s="160"/>
      <c r="I25" s="160"/>
      <c r="J25" s="160"/>
      <c r="K25" s="160"/>
      <c r="L25" s="160"/>
    </row>
    <row r="26" spans="1:12" s="37" customFormat="1" ht="29.25" customHeight="1">
      <c r="A26" s="145"/>
      <c r="B26" s="146"/>
      <c r="C26" s="149" t="s">
        <v>171</v>
      </c>
      <c r="D26" s="164">
        <f>SUM(D27:D27)</f>
        <v>0</v>
      </c>
      <c r="E26" s="141"/>
      <c r="F26" s="156"/>
      <c r="G26" s="155"/>
      <c r="H26" s="155"/>
      <c r="I26" s="155"/>
      <c r="J26" s="155"/>
      <c r="K26" s="155"/>
      <c r="L26" s="155"/>
    </row>
    <row r="27" spans="1:12" s="37" customFormat="1" ht="29.25" customHeight="1">
      <c r="A27" s="145"/>
      <c r="B27" s="175"/>
      <c r="C27" s="175"/>
      <c r="D27" s="52">
        <v>0</v>
      </c>
      <c r="E27" s="148"/>
      <c r="F27" s="156"/>
      <c r="G27" s="155"/>
      <c r="H27" s="155"/>
      <c r="I27" s="155"/>
      <c r="J27" s="155"/>
      <c r="K27" s="155"/>
      <c r="L27" s="155"/>
    </row>
    <row r="28" spans="1:12" s="37" customFormat="1" ht="29.25" customHeight="1">
      <c r="A28" s="145"/>
      <c r="B28" s="147"/>
      <c r="C28" s="293" t="s">
        <v>172</v>
      </c>
      <c r="D28" s="79">
        <f>SUM(D29:D30)</f>
        <v>0</v>
      </c>
      <c r="E28" s="141"/>
      <c r="F28" s="156"/>
      <c r="G28" s="155"/>
      <c r="H28" s="155"/>
      <c r="I28" s="155"/>
      <c r="J28" s="155"/>
      <c r="K28" s="155"/>
      <c r="L28" s="155"/>
    </row>
    <row r="29" spans="1:12" s="37" customFormat="1" ht="29.25" customHeight="1">
      <c r="A29" s="145"/>
      <c r="B29" s="175"/>
      <c r="C29" s="175"/>
      <c r="D29" s="358">
        <v>0</v>
      </c>
      <c r="E29" s="327"/>
      <c r="F29" s="156"/>
      <c r="G29" s="155"/>
      <c r="H29" s="155"/>
      <c r="I29" s="155"/>
      <c r="J29" s="155"/>
      <c r="K29" s="155"/>
      <c r="L29" s="155"/>
    </row>
    <row r="30" spans="1:12" s="37" customFormat="1" ht="29.25" customHeight="1" hidden="1">
      <c r="A30" s="145"/>
      <c r="B30" s="175"/>
      <c r="C30" s="175"/>
      <c r="D30" s="325"/>
      <c r="E30" s="324"/>
      <c r="F30" s="156"/>
      <c r="G30" s="155"/>
      <c r="H30" s="155"/>
      <c r="I30" s="155"/>
      <c r="J30" s="155"/>
      <c r="K30" s="155"/>
      <c r="L30" s="155"/>
    </row>
    <row r="31" spans="1:12" s="150" customFormat="1" ht="29.25" customHeight="1">
      <c r="A31" s="137"/>
      <c r="B31" s="466" t="s">
        <v>173</v>
      </c>
      <c r="C31" s="470"/>
      <c r="D31" s="292">
        <f>D32</f>
        <v>0</v>
      </c>
      <c r="E31" s="157"/>
      <c r="F31" s="156"/>
      <c r="G31" s="160"/>
      <c r="H31" s="160"/>
      <c r="I31" s="160"/>
      <c r="J31" s="160"/>
      <c r="K31" s="160"/>
      <c r="L31" s="160"/>
    </row>
    <row r="32" spans="1:12" s="37" customFormat="1" ht="29.25" customHeight="1" thickBot="1">
      <c r="A32" s="373"/>
      <c r="B32" s="514"/>
      <c r="C32" s="515" t="s">
        <v>3</v>
      </c>
      <c r="D32" s="80">
        <f>SUM(D33:D33)</f>
        <v>0</v>
      </c>
      <c r="E32" s="377"/>
      <c r="F32" s="159"/>
      <c r="G32" s="155"/>
      <c r="H32" s="155"/>
      <c r="I32" s="155"/>
      <c r="J32" s="155"/>
      <c r="K32" s="155"/>
      <c r="L32" s="155"/>
    </row>
    <row r="33" spans="1:12" s="37" customFormat="1" ht="29.25" customHeight="1" thickBot="1">
      <c r="A33" s="373"/>
      <c r="B33" s="374"/>
      <c r="C33" s="223"/>
      <c r="D33" s="511">
        <v>0</v>
      </c>
      <c r="E33" s="512"/>
      <c r="F33" s="513"/>
      <c r="G33" s="155"/>
      <c r="H33" s="155"/>
      <c r="I33" s="155"/>
      <c r="J33" s="155"/>
      <c r="K33" s="155"/>
      <c r="L33" s="155"/>
    </row>
    <row r="34" spans="1:6" s="281" customFormat="1" ht="29.25" customHeight="1">
      <c r="A34" s="468" t="s">
        <v>27</v>
      </c>
      <c r="B34" s="469"/>
      <c r="C34" s="469"/>
      <c r="D34" s="242">
        <f>D35+D44</f>
        <v>0</v>
      </c>
      <c r="E34" s="280" t="s">
        <v>20</v>
      </c>
      <c r="F34" s="316"/>
    </row>
    <row r="35" spans="1:12" s="150" customFormat="1" ht="29.25" customHeight="1">
      <c r="A35" s="132"/>
      <c r="B35" s="471" t="s">
        <v>324</v>
      </c>
      <c r="C35" s="467"/>
      <c r="D35" s="294">
        <f>D36+D38+D40+D42</f>
        <v>0</v>
      </c>
      <c r="E35" s="134"/>
      <c r="F35" s="156"/>
      <c r="G35" s="160"/>
      <c r="H35" s="160"/>
      <c r="I35" s="160"/>
      <c r="J35" s="160"/>
      <c r="K35" s="160"/>
      <c r="L35" s="160"/>
    </row>
    <row r="36" spans="1:12" s="37" customFormat="1" ht="29.25" customHeight="1">
      <c r="A36" s="140"/>
      <c r="B36" s="146"/>
      <c r="C36" s="153" t="s">
        <v>174</v>
      </c>
      <c r="D36" s="52">
        <f>SUM(D37)</f>
        <v>0</v>
      </c>
      <c r="E36" s="148"/>
      <c r="F36" s="154"/>
      <c r="G36" s="155"/>
      <c r="H36" s="155"/>
      <c r="I36" s="155"/>
      <c r="J36" s="155"/>
      <c r="K36" s="155"/>
      <c r="L36" s="155"/>
    </row>
    <row r="37" spans="1:12" s="37" customFormat="1" ht="29.25" customHeight="1">
      <c r="A37" s="140"/>
      <c r="B37" s="175"/>
      <c r="C37" s="221"/>
      <c r="D37" s="57">
        <v>0</v>
      </c>
      <c r="E37" s="343"/>
      <c r="F37" s="344"/>
      <c r="G37" s="155"/>
      <c r="H37" s="155"/>
      <c r="I37" s="155"/>
      <c r="J37" s="155"/>
      <c r="K37" s="155"/>
      <c r="L37" s="155"/>
    </row>
    <row r="38" spans="1:12" s="37" customFormat="1" ht="29.25" customHeight="1">
      <c r="A38" s="140"/>
      <c r="B38" s="147"/>
      <c r="C38" s="153" t="s">
        <v>175</v>
      </c>
      <c r="D38" s="170">
        <f>SUM(D39)</f>
        <v>0</v>
      </c>
      <c r="E38" s="148"/>
      <c r="F38" s="154"/>
      <c r="G38" s="155"/>
      <c r="H38" s="155"/>
      <c r="I38" s="155"/>
      <c r="J38" s="155"/>
      <c r="K38" s="155"/>
      <c r="L38" s="155"/>
    </row>
    <row r="39" spans="1:12" s="37" customFormat="1" ht="29.25" customHeight="1">
      <c r="A39" s="140"/>
      <c r="B39" s="175"/>
      <c r="C39" s="221"/>
      <c r="D39" s="170">
        <v>0</v>
      </c>
      <c r="E39" s="148"/>
      <c r="F39" s="154"/>
      <c r="G39" s="155"/>
      <c r="H39" s="155"/>
      <c r="I39" s="155"/>
      <c r="J39" s="155"/>
      <c r="K39" s="155"/>
      <c r="L39" s="155"/>
    </row>
    <row r="40" spans="1:12" s="37" customFormat="1" ht="29.25" customHeight="1">
      <c r="A40" s="140"/>
      <c r="B40" s="147"/>
      <c r="C40" s="153" t="s">
        <v>176</v>
      </c>
      <c r="D40" s="170">
        <f>SUM(D41)</f>
        <v>0</v>
      </c>
      <c r="E40" s="148"/>
      <c r="F40" s="154"/>
      <c r="G40" s="155"/>
      <c r="H40" s="155"/>
      <c r="I40" s="155"/>
      <c r="J40" s="155"/>
      <c r="K40" s="155"/>
      <c r="L40" s="155"/>
    </row>
    <row r="41" spans="1:12" s="37" customFormat="1" ht="29.25" customHeight="1">
      <c r="A41" s="140"/>
      <c r="B41" s="175"/>
      <c r="C41" s="221"/>
      <c r="D41" s="342">
        <v>0</v>
      </c>
      <c r="E41" s="343"/>
      <c r="F41" s="344"/>
      <c r="G41" s="155"/>
      <c r="H41" s="155"/>
      <c r="I41" s="155"/>
      <c r="J41" s="155"/>
      <c r="K41" s="155"/>
      <c r="L41" s="155"/>
    </row>
    <row r="42" spans="1:12" s="37" customFormat="1" ht="29.25" customHeight="1">
      <c r="A42" s="140"/>
      <c r="B42" s="147"/>
      <c r="C42" s="153" t="s">
        <v>177</v>
      </c>
      <c r="D42" s="170">
        <f>SUM(D43)</f>
        <v>0</v>
      </c>
      <c r="E42" s="148"/>
      <c r="F42" s="154"/>
      <c r="G42" s="155"/>
      <c r="H42" s="155"/>
      <c r="I42" s="155"/>
      <c r="J42" s="155"/>
      <c r="K42" s="155"/>
      <c r="L42" s="155"/>
    </row>
    <row r="43" spans="1:12" s="37" customFormat="1" ht="29.25" customHeight="1">
      <c r="A43" s="140"/>
      <c r="B43" s="175"/>
      <c r="C43" s="221"/>
      <c r="D43" s="170">
        <v>0</v>
      </c>
      <c r="E43" s="148"/>
      <c r="F43" s="156"/>
      <c r="G43" s="155"/>
      <c r="H43" s="155"/>
      <c r="I43" s="155"/>
      <c r="J43" s="155"/>
      <c r="K43" s="155"/>
      <c r="L43" s="155"/>
    </row>
    <row r="44" spans="1:12" s="150" customFormat="1" ht="29.25" customHeight="1">
      <c r="A44" s="135"/>
      <c r="B44" s="471" t="s">
        <v>178</v>
      </c>
      <c r="C44" s="467"/>
      <c r="D44" s="294">
        <f>D45+D47</f>
        <v>0</v>
      </c>
      <c r="E44" s="134"/>
      <c r="F44" s="156"/>
      <c r="G44" s="160"/>
      <c r="H44" s="160"/>
      <c r="I44" s="160"/>
      <c r="J44" s="160"/>
      <c r="K44" s="160"/>
      <c r="L44" s="160"/>
    </row>
    <row r="45" spans="1:12" s="37" customFormat="1" ht="29.25" customHeight="1">
      <c r="A45" s="140"/>
      <c r="B45" s="146"/>
      <c r="C45" s="293" t="s">
        <v>179</v>
      </c>
      <c r="D45" s="52">
        <f>SUM(D46)</f>
        <v>0</v>
      </c>
      <c r="E45" s="148"/>
      <c r="F45" s="154"/>
      <c r="G45" s="155"/>
      <c r="H45" s="155"/>
      <c r="I45" s="155"/>
      <c r="J45" s="155"/>
      <c r="K45" s="155"/>
      <c r="L45" s="155"/>
    </row>
    <row r="46" spans="1:12" s="37" customFormat="1" ht="29.25" customHeight="1">
      <c r="A46" s="140"/>
      <c r="B46" s="175"/>
      <c r="C46" s="175"/>
      <c r="D46" s="79">
        <v>0</v>
      </c>
      <c r="E46" s="141"/>
      <c r="F46" s="156"/>
      <c r="G46" s="155"/>
      <c r="H46" s="155"/>
      <c r="I46" s="155"/>
      <c r="J46" s="155"/>
      <c r="K46" s="155"/>
      <c r="L46" s="155"/>
    </row>
    <row r="47" spans="1:12" s="37" customFormat="1" ht="29.25" customHeight="1">
      <c r="A47" s="140"/>
      <c r="B47" s="147"/>
      <c r="C47" s="153" t="s">
        <v>180</v>
      </c>
      <c r="D47" s="224">
        <f>SUM(D48)</f>
        <v>0</v>
      </c>
      <c r="E47" s="141"/>
      <c r="F47" s="156"/>
      <c r="G47" s="155"/>
      <c r="H47" s="155"/>
      <c r="I47" s="155"/>
      <c r="J47" s="155"/>
      <c r="K47" s="155"/>
      <c r="L47" s="155"/>
    </row>
    <row r="48" spans="1:12" s="37" customFormat="1" ht="29.25" customHeight="1" thickBot="1">
      <c r="A48" s="144"/>
      <c r="B48" s="223"/>
      <c r="C48" s="295"/>
      <c r="D48" s="171">
        <v>0</v>
      </c>
      <c r="E48" s="163"/>
      <c r="F48" s="159"/>
      <c r="G48" s="155"/>
      <c r="H48" s="155"/>
      <c r="I48" s="155"/>
      <c r="J48" s="155"/>
      <c r="K48" s="155"/>
      <c r="L48" s="155"/>
    </row>
    <row r="49" spans="1:6" s="281" customFormat="1" ht="29.25" customHeight="1">
      <c r="A49" s="468" t="s">
        <v>28</v>
      </c>
      <c r="B49" s="469"/>
      <c r="C49" s="469"/>
      <c r="D49" s="242">
        <f>D50</f>
        <v>200000</v>
      </c>
      <c r="E49" s="280"/>
      <c r="F49" s="316"/>
    </row>
    <row r="50" spans="1:12" s="150" customFormat="1" ht="29.25" customHeight="1">
      <c r="A50" s="135"/>
      <c r="B50" s="466" t="s">
        <v>325</v>
      </c>
      <c r="C50" s="467"/>
      <c r="D50" s="292">
        <f>D51+D53+D55+D57+D59</f>
        <v>200000</v>
      </c>
      <c r="E50" s="138"/>
      <c r="F50" s="154"/>
      <c r="G50" s="160"/>
      <c r="H50" s="160"/>
      <c r="I50" s="160"/>
      <c r="J50" s="160"/>
      <c r="K50" s="160"/>
      <c r="L50" s="160"/>
    </row>
    <row r="51" spans="1:12" s="37" customFormat="1" ht="29.25" customHeight="1">
      <c r="A51" s="140"/>
      <c r="B51" s="146"/>
      <c r="C51" s="293" t="s">
        <v>181</v>
      </c>
      <c r="D51" s="52">
        <f>SUM(D52:D52)</f>
        <v>200000</v>
      </c>
      <c r="E51" s="148"/>
      <c r="F51" s="154"/>
      <c r="G51" s="155"/>
      <c r="H51" s="155"/>
      <c r="I51" s="155"/>
      <c r="J51" s="155"/>
      <c r="K51" s="155"/>
      <c r="L51" s="155"/>
    </row>
    <row r="52" spans="1:12" s="37" customFormat="1" ht="29.25" customHeight="1">
      <c r="A52" s="140"/>
      <c r="B52" s="175"/>
      <c r="C52" s="175"/>
      <c r="D52" s="52">
        <v>200000</v>
      </c>
      <c r="E52" s="148" t="s">
        <v>402</v>
      </c>
      <c r="F52" s="154"/>
      <c r="G52" s="155"/>
      <c r="H52" s="155"/>
      <c r="I52" s="155"/>
      <c r="J52" s="155"/>
      <c r="K52" s="155"/>
      <c r="L52" s="155"/>
    </row>
    <row r="53" spans="1:12" s="37" customFormat="1" ht="29.25" customHeight="1">
      <c r="A53" s="140"/>
      <c r="B53" s="147"/>
      <c r="C53" s="293" t="s">
        <v>182</v>
      </c>
      <c r="D53" s="52">
        <f>SUM(D54)</f>
        <v>0</v>
      </c>
      <c r="E53" s="148"/>
      <c r="F53" s="154"/>
      <c r="G53" s="155"/>
      <c r="H53" s="155"/>
      <c r="I53" s="155"/>
      <c r="J53" s="155"/>
      <c r="K53" s="155"/>
      <c r="L53" s="155"/>
    </row>
    <row r="54" spans="1:12" s="37" customFormat="1" ht="29.25" customHeight="1">
      <c r="A54" s="140"/>
      <c r="B54" s="175"/>
      <c r="C54" s="175"/>
      <c r="D54" s="52">
        <v>0</v>
      </c>
      <c r="E54" s="148"/>
      <c r="F54" s="154"/>
      <c r="G54" s="155"/>
      <c r="H54" s="155"/>
      <c r="I54" s="155"/>
      <c r="J54" s="155"/>
      <c r="K54" s="155"/>
      <c r="L54" s="155"/>
    </row>
    <row r="55" spans="1:12" s="37" customFormat="1" ht="29.25" customHeight="1">
      <c r="A55" s="140"/>
      <c r="B55" s="147"/>
      <c r="C55" s="293" t="s">
        <v>60</v>
      </c>
      <c r="D55" s="52">
        <f>SUM(D56)</f>
        <v>0</v>
      </c>
      <c r="E55" s="148"/>
      <c r="F55" s="154"/>
      <c r="G55" s="155"/>
      <c r="H55" s="155"/>
      <c r="I55" s="155"/>
      <c r="J55" s="155"/>
      <c r="K55" s="155"/>
      <c r="L55" s="155"/>
    </row>
    <row r="56" spans="1:12" s="37" customFormat="1" ht="29.25" customHeight="1">
      <c r="A56" s="140"/>
      <c r="B56" s="175"/>
      <c r="C56" s="175"/>
      <c r="D56" s="52">
        <v>0</v>
      </c>
      <c r="E56" s="148"/>
      <c r="F56" s="154"/>
      <c r="G56" s="155"/>
      <c r="H56" s="155"/>
      <c r="I56" s="155"/>
      <c r="J56" s="155"/>
      <c r="K56" s="155"/>
      <c r="L56" s="155"/>
    </row>
    <row r="57" spans="1:12" s="37" customFormat="1" ht="29.25" customHeight="1">
      <c r="A57" s="140"/>
      <c r="B57" s="147"/>
      <c r="C57" s="293" t="s">
        <v>289</v>
      </c>
      <c r="D57" s="170">
        <f>SUM(D58)</f>
        <v>0</v>
      </c>
      <c r="E57" s="148"/>
      <c r="F57" s="154"/>
      <c r="G57" s="155"/>
      <c r="H57" s="155"/>
      <c r="I57" s="155"/>
      <c r="J57" s="155"/>
      <c r="K57" s="155"/>
      <c r="L57" s="155"/>
    </row>
    <row r="58" spans="1:12" s="37" customFormat="1" ht="29.25" customHeight="1">
      <c r="A58" s="140"/>
      <c r="B58" s="175"/>
      <c r="C58" s="175"/>
      <c r="D58" s="224">
        <v>0</v>
      </c>
      <c r="E58" s="176"/>
      <c r="F58" s="156"/>
      <c r="G58" s="155"/>
      <c r="H58" s="155"/>
      <c r="I58" s="155"/>
      <c r="J58" s="155"/>
      <c r="K58" s="155"/>
      <c r="L58" s="155"/>
    </row>
    <row r="59" spans="1:12" s="37" customFormat="1" ht="29.25" customHeight="1">
      <c r="A59" s="140"/>
      <c r="B59" s="147"/>
      <c r="C59" s="153" t="s">
        <v>183</v>
      </c>
      <c r="D59" s="79">
        <f>SUM(D60)</f>
        <v>0</v>
      </c>
      <c r="E59" s="176"/>
      <c r="F59" s="156"/>
      <c r="G59" s="155"/>
      <c r="H59" s="155"/>
      <c r="I59" s="155"/>
      <c r="J59" s="155"/>
      <c r="K59" s="155"/>
      <c r="L59" s="155"/>
    </row>
    <row r="60" spans="1:12" s="37" customFormat="1" ht="29.25" customHeight="1" thickBot="1">
      <c r="A60" s="144"/>
      <c r="B60" s="223"/>
      <c r="C60" s="295"/>
      <c r="D60" s="80">
        <v>0</v>
      </c>
      <c r="E60" s="163"/>
      <c r="F60" s="159"/>
      <c r="G60" s="155"/>
      <c r="H60" s="155"/>
      <c r="I60" s="155"/>
      <c r="J60" s="155"/>
      <c r="K60" s="155"/>
      <c r="L60" s="155"/>
    </row>
    <row r="61" spans="1:6" s="281" customFormat="1" ht="29.25" customHeight="1" thickBot="1">
      <c r="A61" s="460" t="s">
        <v>314</v>
      </c>
      <c r="B61" s="461"/>
      <c r="C61" s="461"/>
      <c r="D61" s="249">
        <f>D7+D24+D34+D49</f>
        <v>500200000</v>
      </c>
      <c r="E61" s="282"/>
      <c r="F61" s="317"/>
    </row>
    <row r="62" spans="1:6" s="281" customFormat="1" ht="29.25" customHeight="1" thickBot="1">
      <c r="A62" s="462" t="s">
        <v>315</v>
      </c>
      <c r="B62" s="463"/>
      <c r="C62" s="463"/>
      <c r="D62" s="361">
        <f>D63+D82</f>
        <v>0</v>
      </c>
      <c r="E62" s="361"/>
      <c r="F62" s="362"/>
    </row>
    <row r="63" spans="1:12" s="150" customFormat="1" ht="29.25" customHeight="1">
      <c r="A63" s="139"/>
      <c r="B63" s="464" t="s">
        <v>326</v>
      </c>
      <c r="C63" s="465"/>
      <c r="D63" s="345">
        <f>D64+D66+D68+D70+D72+D74+D76+D78+D80</f>
        <v>0</v>
      </c>
      <c r="E63" s="345"/>
      <c r="F63" s="300"/>
      <c r="G63" s="160"/>
      <c r="H63" s="160"/>
      <c r="I63" s="160"/>
      <c r="J63" s="160"/>
      <c r="K63" s="160"/>
      <c r="L63" s="160"/>
    </row>
    <row r="64" spans="1:12" s="37" customFormat="1" ht="29.25" customHeight="1">
      <c r="A64" s="89"/>
      <c r="B64" s="66"/>
      <c r="C64" s="77" t="s">
        <v>184</v>
      </c>
      <c r="D64" s="52">
        <f>SUM(D65)</f>
        <v>0</v>
      </c>
      <c r="E64" s="52"/>
      <c r="F64" s="300"/>
      <c r="G64" s="155"/>
      <c r="H64" s="155"/>
      <c r="I64" s="155"/>
      <c r="J64" s="155"/>
      <c r="K64" s="155"/>
      <c r="L64" s="155"/>
    </row>
    <row r="65" spans="1:12" s="37" customFormat="1" ht="29.25" customHeight="1">
      <c r="A65" s="89"/>
      <c r="B65" s="226"/>
      <c r="C65" s="226"/>
      <c r="D65" s="52">
        <v>0</v>
      </c>
      <c r="E65" s="52"/>
      <c r="F65" s="300"/>
      <c r="G65" s="155"/>
      <c r="H65" s="155"/>
      <c r="I65" s="155"/>
      <c r="J65" s="155"/>
      <c r="K65" s="155"/>
      <c r="L65" s="155"/>
    </row>
    <row r="66" spans="1:12" s="37" customFormat="1" ht="29.25" customHeight="1">
      <c r="A66" s="89"/>
      <c r="B66" s="87"/>
      <c r="C66" s="77" t="s">
        <v>185</v>
      </c>
      <c r="D66" s="52">
        <f>SUM(D67)</f>
        <v>0</v>
      </c>
      <c r="E66" s="52"/>
      <c r="F66" s="300"/>
      <c r="G66" s="155"/>
      <c r="H66" s="155"/>
      <c r="I66" s="155"/>
      <c r="J66" s="155"/>
      <c r="K66" s="155"/>
      <c r="L66" s="155"/>
    </row>
    <row r="67" spans="1:12" s="37" customFormat="1" ht="29.25" customHeight="1">
      <c r="A67" s="89"/>
      <c r="B67" s="226"/>
      <c r="C67" s="226"/>
      <c r="D67" s="52">
        <v>0</v>
      </c>
      <c r="E67" s="52"/>
      <c r="F67" s="300"/>
      <c r="G67" s="155"/>
      <c r="H67" s="155"/>
      <c r="I67" s="155"/>
      <c r="J67" s="155"/>
      <c r="K67" s="155"/>
      <c r="L67" s="155"/>
    </row>
    <row r="68" spans="1:12" s="37" customFormat="1" ht="29.25" customHeight="1">
      <c r="A68" s="89"/>
      <c r="B68" s="87"/>
      <c r="C68" s="77" t="s">
        <v>186</v>
      </c>
      <c r="D68" s="52">
        <f>SUM(D69:D69)</f>
        <v>0</v>
      </c>
      <c r="E68" s="219"/>
      <c r="F68" s="300"/>
      <c r="G68" s="155"/>
      <c r="H68" s="155"/>
      <c r="I68" s="155"/>
      <c r="J68" s="155"/>
      <c r="K68" s="155"/>
      <c r="L68" s="155"/>
    </row>
    <row r="69" spans="1:12" s="37" customFormat="1" ht="29.25" customHeight="1">
      <c r="A69" s="89"/>
      <c r="B69" s="226"/>
      <c r="C69" s="226"/>
      <c r="D69" s="79">
        <v>0</v>
      </c>
      <c r="E69" s="516"/>
      <c r="F69" s="301"/>
      <c r="G69" s="155"/>
      <c r="H69" s="155"/>
      <c r="I69" s="155"/>
      <c r="J69" s="155"/>
      <c r="K69" s="155"/>
      <c r="L69" s="155"/>
    </row>
    <row r="70" spans="1:12" s="37" customFormat="1" ht="29.25" customHeight="1">
      <c r="A70" s="89"/>
      <c r="B70" s="87"/>
      <c r="C70" s="77" t="s">
        <v>187</v>
      </c>
      <c r="D70" s="52">
        <f>SUM(D71)</f>
        <v>0</v>
      </c>
      <c r="E70" s="52"/>
      <c r="F70" s="229"/>
      <c r="G70" s="155"/>
      <c r="H70" s="155"/>
      <c r="I70" s="155"/>
      <c r="J70" s="155"/>
      <c r="K70" s="155"/>
      <c r="L70" s="155"/>
    </row>
    <row r="71" spans="1:12" s="37" customFormat="1" ht="29.25" customHeight="1">
      <c r="A71" s="89"/>
      <c r="B71" s="226"/>
      <c r="C71" s="226"/>
      <c r="D71" s="52">
        <v>0</v>
      </c>
      <c r="E71" s="52"/>
      <c r="F71" s="300"/>
      <c r="G71" s="155"/>
      <c r="H71" s="155"/>
      <c r="I71" s="155"/>
      <c r="J71" s="155"/>
      <c r="K71" s="155"/>
      <c r="L71" s="155"/>
    </row>
    <row r="72" spans="1:12" s="37" customFormat="1" ht="29.25" customHeight="1">
      <c r="A72" s="89"/>
      <c r="B72" s="87"/>
      <c r="C72" s="77" t="s">
        <v>188</v>
      </c>
      <c r="D72" s="52">
        <f>SUM(D73)</f>
        <v>0</v>
      </c>
      <c r="E72" s="52"/>
      <c r="F72" s="300"/>
      <c r="G72" s="155"/>
      <c r="H72" s="155"/>
      <c r="I72" s="155"/>
      <c r="J72" s="155"/>
      <c r="K72" s="155"/>
      <c r="L72" s="155"/>
    </row>
    <row r="73" spans="1:12" s="37" customFormat="1" ht="29.25" customHeight="1">
      <c r="A73" s="89"/>
      <c r="B73" s="226"/>
      <c r="C73" s="226"/>
      <c r="D73" s="52">
        <v>0</v>
      </c>
      <c r="E73" s="52"/>
      <c r="F73" s="300"/>
      <c r="G73" s="155"/>
      <c r="H73" s="155"/>
      <c r="I73" s="155"/>
      <c r="J73" s="155"/>
      <c r="K73" s="155"/>
      <c r="L73" s="155"/>
    </row>
    <row r="74" spans="1:12" s="37" customFormat="1" ht="29.25" customHeight="1">
      <c r="A74" s="89"/>
      <c r="B74" s="87"/>
      <c r="C74" s="77" t="s">
        <v>189</v>
      </c>
      <c r="D74" s="52">
        <f>SUM(D75)</f>
        <v>0</v>
      </c>
      <c r="E74" s="52"/>
      <c r="F74" s="300"/>
      <c r="G74" s="155"/>
      <c r="H74" s="155"/>
      <c r="I74" s="155"/>
      <c r="J74" s="155"/>
      <c r="K74" s="155"/>
      <c r="L74" s="155"/>
    </row>
    <row r="75" spans="1:12" s="37" customFormat="1" ht="29.25" customHeight="1">
      <c r="A75" s="89"/>
      <c r="B75" s="226"/>
      <c r="C75" s="226"/>
      <c r="D75" s="52">
        <v>0</v>
      </c>
      <c r="E75" s="219"/>
      <c r="F75" s="300"/>
      <c r="G75" s="155"/>
      <c r="H75" s="155"/>
      <c r="I75" s="155"/>
      <c r="J75" s="155"/>
      <c r="K75" s="155"/>
      <c r="L75" s="155"/>
    </row>
    <row r="76" spans="1:12" s="37" customFormat="1" ht="29.25" customHeight="1">
      <c r="A76" s="89"/>
      <c r="B76" s="87"/>
      <c r="C76" s="77" t="s">
        <v>190</v>
      </c>
      <c r="D76" s="52">
        <f>SUM(D77)</f>
        <v>0</v>
      </c>
      <c r="E76" s="219"/>
      <c r="F76" s="300"/>
      <c r="G76" s="155"/>
      <c r="H76" s="155"/>
      <c r="I76" s="155"/>
      <c r="J76" s="155"/>
      <c r="K76" s="155"/>
      <c r="L76" s="155"/>
    </row>
    <row r="77" spans="1:12" s="37" customFormat="1" ht="29.25" customHeight="1">
      <c r="A77" s="89"/>
      <c r="B77" s="226"/>
      <c r="C77" s="226"/>
      <c r="D77" s="52">
        <v>0</v>
      </c>
      <c r="E77" s="219"/>
      <c r="F77" s="300"/>
      <c r="G77" s="155"/>
      <c r="H77" s="155"/>
      <c r="I77" s="155"/>
      <c r="J77" s="155"/>
      <c r="K77" s="155"/>
      <c r="L77" s="155"/>
    </row>
    <row r="78" spans="1:12" s="37" customFormat="1" ht="29.25" customHeight="1">
      <c r="A78" s="89"/>
      <c r="B78" s="87"/>
      <c r="C78" s="77" t="s">
        <v>191</v>
      </c>
      <c r="D78" s="52">
        <f>SUM(D79)</f>
        <v>0</v>
      </c>
      <c r="E78" s="52"/>
      <c r="F78" s="300"/>
      <c r="G78" s="155"/>
      <c r="H78" s="155"/>
      <c r="I78" s="155"/>
      <c r="J78" s="155"/>
      <c r="K78" s="155"/>
      <c r="L78" s="155"/>
    </row>
    <row r="79" spans="1:12" s="37" customFormat="1" ht="29.25" customHeight="1">
      <c r="A79" s="89"/>
      <c r="B79" s="226"/>
      <c r="C79" s="226"/>
      <c r="D79" s="52">
        <v>0</v>
      </c>
      <c r="E79" s="52"/>
      <c r="F79" s="300"/>
      <c r="G79" s="155"/>
      <c r="H79" s="155"/>
      <c r="I79" s="155"/>
      <c r="J79" s="155"/>
      <c r="K79" s="155"/>
      <c r="L79" s="155"/>
    </row>
    <row r="80" spans="1:12" s="37" customFormat="1" ht="29.25" customHeight="1">
      <c r="A80" s="89"/>
      <c r="B80" s="87"/>
      <c r="C80" s="77" t="s">
        <v>192</v>
      </c>
      <c r="D80" s="52">
        <f>SUM(D81)</f>
        <v>0</v>
      </c>
      <c r="E80" s="52"/>
      <c r="F80" s="300"/>
      <c r="G80" s="155"/>
      <c r="H80" s="155"/>
      <c r="I80" s="155"/>
      <c r="J80" s="155"/>
      <c r="K80" s="155"/>
      <c r="L80" s="155"/>
    </row>
    <row r="81" spans="1:12" s="37" customFormat="1" ht="29.25" customHeight="1">
      <c r="A81" s="89"/>
      <c r="B81" s="226"/>
      <c r="C81" s="226"/>
      <c r="D81" s="52">
        <v>0</v>
      </c>
      <c r="E81" s="52"/>
      <c r="F81" s="300"/>
      <c r="G81" s="155"/>
      <c r="H81" s="155"/>
      <c r="I81" s="155"/>
      <c r="J81" s="155"/>
      <c r="K81" s="155"/>
      <c r="L81" s="155"/>
    </row>
    <row r="82" spans="1:12" s="150" customFormat="1" ht="29.25" customHeight="1">
      <c r="A82" s="139"/>
      <c r="B82" s="452" t="s">
        <v>327</v>
      </c>
      <c r="C82" s="453"/>
      <c r="D82" s="292">
        <f>D83+D85+D87+D89+D91+D93</f>
        <v>0</v>
      </c>
      <c r="E82" s="292"/>
      <c r="F82" s="300"/>
      <c r="G82" s="160"/>
      <c r="H82" s="160"/>
      <c r="I82" s="160"/>
      <c r="J82" s="160"/>
      <c r="K82" s="160"/>
      <c r="L82" s="160"/>
    </row>
    <row r="83" spans="1:12" s="37" customFormat="1" ht="29.25" customHeight="1">
      <c r="A83" s="89"/>
      <c r="B83" s="87"/>
      <c r="C83" s="77" t="s">
        <v>193</v>
      </c>
      <c r="D83" s="52">
        <f>SUM(D84)</f>
        <v>0</v>
      </c>
      <c r="E83" s="52"/>
      <c r="F83" s="300"/>
      <c r="G83" s="155"/>
      <c r="H83" s="155"/>
      <c r="I83" s="155"/>
      <c r="J83" s="155"/>
      <c r="K83" s="155"/>
      <c r="L83" s="155"/>
    </row>
    <row r="84" spans="1:12" s="37" customFormat="1" ht="29.25" customHeight="1">
      <c r="A84" s="89"/>
      <c r="B84" s="226"/>
      <c r="C84" s="226"/>
      <c r="D84" s="52">
        <v>0</v>
      </c>
      <c r="E84" s="52"/>
      <c r="F84" s="300"/>
      <c r="G84" s="155"/>
      <c r="H84" s="155"/>
      <c r="I84" s="155"/>
      <c r="J84" s="155"/>
      <c r="K84" s="155"/>
      <c r="L84" s="155"/>
    </row>
    <row r="85" spans="1:12" s="37" customFormat="1" ht="29.25" customHeight="1">
      <c r="A85" s="89"/>
      <c r="B85" s="87"/>
      <c r="C85" s="77" t="s">
        <v>194</v>
      </c>
      <c r="D85" s="52">
        <f>SUM(D86)</f>
        <v>0</v>
      </c>
      <c r="E85" s="219"/>
      <c r="F85" s="300"/>
      <c r="G85" s="155"/>
      <c r="H85" s="155"/>
      <c r="I85" s="155"/>
      <c r="J85" s="155"/>
      <c r="K85" s="155"/>
      <c r="L85" s="155"/>
    </row>
    <row r="86" spans="1:12" s="37" customFormat="1" ht="29.25" customHeight="1">
      <c r="A86" s="89"/>
      <c r="B86" s="226"/>
      <c r="C86" s="226"/>
      <c r="D86" s="52">
        <v>0</v>
      </c>
      <c r="E86" s="219"/>
      <c r="F86" s="300"/>
      <c r="G86" s="155"/>
      <c r="H86" s="155"/>
      <c r="I86" s="155"/>
      <c r="J86" s="155"/>
      <c r="K86" s="155"/>
      <c r="L86" s="155"/>
    </row>
    <row r="87" spans="1:12" s="37" customFormat="1" ht="29.25" customHeight="1">
      <c r="A87" s="89"/>
      <c r="B87" s="87"/>
      <c r="C87" s="77" t="s">
        <v>195</v>
      </c>
      <c r="D87" s="52">
        <f>SUM(D88)</f>
        <v>0</v>
      </c>
      <c r="E87" s="219"/>
      <c r="F87" s="300"/>
      <c r="G87" s="155"/>
      <c r="H87" s="155"/>
      <c r="I87" s="155"/>
      <c r="J87" s="155"/>
      <c r="K87" s="155"/>
      <c r="L87" s="155"/>
    </row>
    <row r="88" spans="1:12" s="37" customFormat="1" ht="29.25" customHeight="1">
      <c r="A88" s="89"/>
      <c r="B88" s="226"/>
      <c r="C88" s="226"/>
      <c r="D88" s="52">
        <v>0</v>
      </c>
      <c r="E88" s="219"/>
      <c r="F88" s="300"/>
      <c r="G88" s="155"/>
      <c r="H88" s="155"/>
      <c r="I88" s="155"/>
      <c r="J88" s="155"/>
      <c r="K88" s="155"/>
      <c r="L88" s="155"/>
    </row>
    <row r="89" spans="1:12" s="37" customFormat="1" ht="29.25" customHeight="1">
      <c r="A89" s="89"/>
      <c r="B89" s="87"/>
      <c r="C89" s="77" t="s">
        <v>196</v>
      </c>
      <c r="D89" s="52">
        <f>SUM(D90)</f>
        <v>0</v>
      </c>
      <c r="E89" s="52"/>
      <c r="F89" s="300"/>
      <c r="G89" s="155"/>
      <c r="H89" s="155"/>
      <c r="I89" s="155"/>
      <c r="J89" s="155"/>
      <c r="K89" s="155"/>
      <c r="L89" s="155"/>
    </row>
    <row r="90" spans="1:12" s="37" customFormat="1" ht="29.25" customHeight="1" thickBot="1">
      <c r="A90" s="81"/>
      <c r="B90" s="228"/>
      <c r="C90" s="228"/>
      <c r="D90" s="80">
        <v>0</v>
      </c>
      <c r="E90" s="80"/>
      <c r="F90" s="303"/>
      <c r="G90" s="155"/>
      <c r="H90" s="155"/>
      <c r="I90" s="155"/>
      <c r="J90" s="155"/>
      <c r="K90" s="155"/>
      <c r="L90" s="155"/>
    </row>
    <row r="91" spans="1:12" s="37" customFormat="1" ht="29.25" customHeight="1">
      <c r="A91" s="89"/>
      <c r="B91" s="87"/>
      <c r="C91" s="11" t="s">
        <v>197</v>
      </c>
      <c r="D91" s="57">
        <f>SUM(D92)</f>
        <v>0</v>
      </c>
      <c r="E91" s="57"/>
      <c r="F91" s="300"/>
      <c r="G91" s="155"/>
      <c r="H91" s="155"/>
      <c r="I91" s="155"/>
      <c r="J91" s="155"/>
      <c r="K91" s="155"/>
      <c r="L91" s="155"/>
    </row>
    <row r="92" spans="1:12" s="37" customFormat="1" ht="29.25" customHeight="1">
      <c r="A92" s="89"/>
      <c r="B92" s="226"/>
      <c r="C92" s="226"/>
      <c r="D92" s="227">
        <v>0</v>
      </c>
      <c r="E92" s="227"/>
      <c r="F92" s="301"/>
      <c r="G92" s="155"/>
      <c r="H92" s="155"/>
      <c r="I92" s="155"/>
      <c r="J92" s="155"/>
      <c r="K92" s="155"/>
      <c r="L92" s="155"/>
    </row>
    <row r="93" spans="1:12" s="37" customFormat="1" ht="29.25" customHeight="1">
      <c r="A93" s="89"/>
      <c r="B93" s="87"/>
      <c r="C93" s="77" t="s">
        <v>198</v>
      </c>
      <c r="D93" s="79">
        <f>SUM(D94)</f>
        <v>0</v>
      </c>
      <c r="E93" s="79"/>
      <c r="F93" s="229"/>
      <c r="G93" s="155"/>
      <c r="H93" s="155"/>
      <c r="I93" s="155"/>
      <c r="J93" s="155"/>
      <c r="K93" s="155"/>
      <c r="L93" s="155"/>
    </row>
    <row r="94" spans="1:12" s="37" customFormat="1" ht="29.25" customHeight="1" thickBot="1">
      <c r="A94" s="81"/>
      <c r="B94" s="228"/>
      <c r="C94" s="228"/>
      <c r="D94" s="80">
        <v>0</v>
      </c>
      <c r="E94" s="80"/>
      <c r="F94" s="302"/>
      <c r="G94" s="155"/>
      <c r="H94" s="155"/>
      <c r="I94" s="155"/>
      <c r="J94" s="155"/>
      <c r="K94" s="155"/>
      <c r="L94" s="155"/>
    </row>
    <row r="95" spans="1:6" s="281" customFormat="1" ht="29.25" customHeight="1">
      <c r="A95" s="405" t="s">
        <v>316</v>
      </c>
      <c r="B95" s="406"/>
      <c r="C95" s="406"/>
      <c r="D95" s="242">
        <f>D96+D113+D128</f>
        <v>0</v>
      </c>
      <c r="E95" s="242"/>
      <c r="F95" s="318"/>
    </row>
    <row r="96" spans="1:12" s="150" customFormat="1" ht="29.25" customHeight="1">
      <c r="A96" s="139"/>
      <c r="B96" s="454" t="s">
        <v>328</v>
      </c>
      <c r="C96" s="459"/>
      <c r="D96" s="292">
        <f>D97+D99+D101+D103+D105+D107+D109+D111</f>
        <v>0</v>
      </c>
      <c r="E96" s="292"/>
      <c r="F96" s="300"/>
      <c r="G96" s="160"/>
      <c r="H96" s="160"/>
      <c r="I96" s="160"/>
      <c r="J96" s="160"/>
      <c r="K96" s="160"/>
      <c r="L96" s="160"/>
    </row>
    <row r="97" spans="1:12" s="37" customFormat="1" ht="29.25" customHeight="1">
      <c r="A97" s="89"/>
      <c r="B97" s="66"/>
      <c r="C97" s="77" t="s">
        <v>199</v>
      </c>
      <c r="D97" s="52">
        <f>SUM(D98)</f>
        <v>0</v>
      </c>
      <c r="E97" s="52"/>
      <c r="F97" s="300"/>
      <c r="G97" s="155"/>
      <c r="H97" s="155"/>
      <c r="I97" s="155"/>
      <c r="J97" s="155"/>
      <c r="K97" s="155"/>
      <c r="L97" s="155"/>
    </row>
    <row r="98" spans="1:12" s="37" customFormat="1" ht="29.25" customHeight="1">
      <c r="A98" s="89"/>
      <c r="B98" s="226"/>
      <c r="C98" s="226"/>
      <c r="D98" s="79">
        <v>0</v>
      </c>
      <c r="E98" s="79"/>
      <c r="F98" s="301"/>
      <c r="G98" s="155"/>
      <c r="H98" s="155"/>
      <c r="I98" s="155"/>
      <c r="J98" s="155"/>
      <c r="K98" s="155"/>
      <c r="L98" s="155"/>
    </row>
    <row r="99" spans="1:12" s="37" customFormat="1" ht="29.25" customHeight="1">
      <c r="A99" s="89"/>
      <c r="B99" s="87"/>
      <c r="C99" s="77" t="s">
        <v>200</v>
      </c>
      <c r="D99" s="52">
        <f>SUM(D100)</f>
        <v>0</v>
      </c>
      <c r="E99" s="52"/>
      <c r="F99" s="229"/>
      <c r="G99" s="155"/>
      <c r="H99" s="43" t="s">
        <v>20</v>
      </c>
      <c r="I99" s="155"/>
      <c r="J99" s="155"/>
      <c r="K99" s="155"/>
      <c r="L99" s="155"/>
    </row>
    <row r="100" spans="1:12" s="37" customFormat="1" ht="29.25" customHeight="1">
      <c r="A100" s="89"/>
      <c r="B100" s="226"/>
      <c r="C100" s="226"/>
      <c r="D100" s="52">
        <v>0</v>
      </c>
      <c r="E100" s="52"/>
      <c r="F100" s="300"/>
      <c r="G100" s="155"/>
      <c r="H100" s="43"/>
      <c r="I100" s="155"/>
      <c r="J100" s="155"/>
      <c r="K100" s="155"/>
      <c r="L100" s="155"/>
    </row>
    <row r="101" spans="1:12" s="37" customFormat="1" ht="29.25" customHeight="1">
      <c r="A101" s="89"/>
      <c r="B101" s="87"/>
      <c r="C101" s="77" t="s">
        <v>201</v>
      </c>
      <c r="D101" s="52">
        <f>SUM(D102)</f>
        <v>0</v>
      </c>
      <c r="E101" s="52"/>
      <c r="F101" s="300"/>
      <c r="G101" s="155"/>
      <c r="H101" s="43"/>
      <c r="I101" s="155"/>
      <c r="J101" s="155"/>
      <c r="K101" s="155"/>
      <c r="L101" s="155"/>
    </row>
    <row r="102" spans="1:12" s="37" customFormat="1" ht="29.25" customHeight="1">
      <c r="A102" s="89"/>
      <c r="B102" s="226"/>
      <c r="C102" s="226"/>
      <c r="D102" s="79">
        <v>0</v>
      </c>
      <c r="E102" s="79"/>
      <c r="F102" s="301"/>
      <c r="G102" s="155"/>
      <c r="H102" s="43"/>
      <c r="I102" s="155"/>
      <c r="J102" s="155"/>
      <c r="K102" s="155"/>
      <c r="L102" s="155"/>
    </row>
    <row r="103" spans="1:12" s="37" customFormat="1" ht="29.25" customHeight="1">
      <c r="A103" s="89"/>
      <c r="B103" s="87"/>
      <c r="C103" s="77" t="s">
        <v>202</v>
      </c>
      <c r="D103" s="52">
        <f>SUM(D104)</f>
        <v>0</v>
      </c>
      <c r="E103" s="52"/>
      <c r="F103" s="229"/>
      <c r="G103" s="155"/>
      <c r="H103" s="43"/>
      <c r="I103" s="155"/>
      <c r="J103" s="155"/>
      <c r="K103" s="155"/>
      <c r="L103" s="155"/>
    </row>
    <row r="104" spans="1:12" s="37" customFormat="1" ht="29.25" customHeight="1">
      <c r="A104" s="89"/>
      <c r="B104" s="226"/>
      <c r="C104" s="226"/>
      <c r="D104" s="52">
        <v>0</v>
      </c>
      <c r="E104" s="52"/>
      <c r="F104" s="300"/>
      <c r="G104" s="155"/>
      <c r="H104" s="43"/>
      <c r="I104" s="155"/>
      <c r="J104" s="155"/>
      <c r="K104" s="155"/>
      <c r="L104" s="155"/>
    </row>
    <row r="105" spans="1:12" s="37" customFormat="1" ht="29.25" customHeight="1">
      <c r="A105" s="89"/>
      <c r="B105" s="87"/>
      <c r="C105" s="77" t="s">
        <v>203</v>
      </c>
      <c r="D105" s="52">
        <f>SUM(D106)</f>
        <v>0</v>
      </c>
      <c r="E105" s="52"/>
      <c r="F105" s="300"/>
      <c r="G105" s="155"/>
      <c r="H105" s="43"/>
      <c r="I105" s="155"/>
      <c r="J105" s="155"/>
      <c r="K105" s="155"/>
      <c r="L105" s="155"/>
    </row>
    <row r="106" spans="1:12" s="37" customFormat="1" ht="29.25" customHeight="1">
      <c r="A106" s="89"/>
      <c r="B106" s="226"/>
      <c r="C106" s="226"/>
      <c r="D106" s="52">
        <v>0</v>
      </c>
      <c r="E106" s="52"/>
      <c r="F106" s="300"/>
      <c r="G106" s="155"/>
      <c r="H106" s="43"/>
      <c r="I106" s="155"/>
      <c r="J106" s="155"/>
      <c r="K106" s="155"/>
      <c r="L106" s="155"/>
    </row>
    <row r="107" spans="1:12" s="37" customFormat="1" ht="29.25" customHeight="1">
      <c r="A107" s="89"/>
      <c r="B107" s="87"/>
      <c r="C107" s="77" t="s">
        <v>204</v>
      </c>
      <c r="D107" s="52">
        <f>SUM(D108)</f>
        <v>0</v>
      </c>
      <c r="E107" s="52"/>
      <c r="F107" s="300"/>
      <c r="G107" s="155"/>
      <c r="H107" s="43"/>
      <c r="I107" s="155"/>
      <c r="J107" s="155"/>
      <c r="K107" s="155"/>
      <c r="L107" s="155"/>
    </row>
    <row r="108" spans="1:12" s="37" customFormat="1" ht="29.25" customHeight="1">
      <c r="A108" s="89"/>
      <c r="B108" s="226"/>
      <c r="C108" s="226"/>
      <c r="D108" s="52">
        <v>0</v>
      </c>
      <c r="E108" s="52"/>
      <c r="F108" s="300"/>
      <c r="G108" s="155"/>
      <c r="H108" s="43"/>
      <c r="I108" s="155"/>
      <c r="J108" s="155"/>
      <c r="K108" s="155"/>
      <c r="L108" s="155"/>
    </row>
    <row r="109" spans="1:12" s="37" customFormat="1" ht="29.25" customHeight="1">
      <c r="A109" s="89"/>
      <c r="B109" s="87"/>
      <c r="C109" s="77" t="s">
        <v>205</v>
      </c>
      <c r="D109" s="52">
        <f>SUM(D110)</f>
        <v>0</v>
      </c>
      <c r="E109" s="52"/>
      <c r="F109" s="300"/>
      <c r="G109" s="155"/>
      <c r="H109" s="155"/>
      <c r="I109" s="155"/>
      <c r="J109" s="155"/>
      <c r="K109" s="155"/>
      <c r="L109" s="155"/>
    </row>
    <row r="110" spans="1:12" s="37" customFormat="1" ht="29.25" customHeight="1">
      <c r="A110" s="89"/>
      <c r="B110" s="226"/>
      <c r="C110" s="226"/>
      <c r="D110" s="52">
        <v>0</v>
      </c>
      <c r="E110" s="52"/>
      <c r="F110" s="300"/>
      <c r="G110" s="155"/>
      <c r="H110" s="155"/>
      <c r="I110" s="155"/>
      <c r="J110" s="155"/>
      <c r="K110" s="155"/>
      <c r="L110" s="155"/>
    </row>
    <row r="111" spans="1:12" s="37" customFormat="1" ht="29.25" customHeight="1">
      <c r="A111" s="89"/>
      <c r="B111" s="87"/>
      <c r="C111" s="77" t="s">
        <v>206</v>
      </c>
      <c r="D111" s="52">
        <f>SUM(D112)</f>
        <v>0</v>
      </c>
      <c r="E111" s="52"/>
      <c r="F111" s="300"/>
      <c r="G111" s="155"/>
      <c r="H111" s="155"/>
      <c r="I111" s="155"/>
      <c r="J111" s="155"/>
      <c r="K111" s="155"/>
      <c r="L111" s="155"/>
    </row>
    <row r="112" spans="1:12" s="37" customFormat="1" ht="29.25" customHeight="1">
      <c r="A112" s="89"/>
      <c r="B112" s="226"/>
      <c r="C112" s="50"/>
      <c r="D112" s="52">
        <v>0</v>
      </c>
      <c r="E112" s="52"/>
      <c r="F112" s="300"/>
      <c r="G112" s="155"/>
      <c r="H112" s="155"/>
      <c r="I112" s="155"/>
      <c r="J112" s="155"/>
      <c r="K112" s="155"/>
      <c r="L112" s="155"/>
    </row>
    <row r="113" spans="1:12" s="150" customFormat="1" ht="29.25" customHeight="1">
      <c r="A113" s="139"/>
      <c r="B113" s="452" t="s">
        <v>207</v>
      </c>
      <c r="C113" s="453"/>
      <c r="D113" s="292">
        <f>D114+D116+D118+D120+D122+D124+D126</f>
        <v>0</v>
      </c>
      <c r="E113" s="292"/>
      <c r="F113" s="300"/>
      <c r="G113" s="160"/>
      <c r="H113" s="160"/>
      <c r="I113" s="160"/>
      <c r="J113" s="160"/>
      <c r="K113" s="160"/>
      <c r="L113" s="160"/>
    </row>
    <row r="114" spans="1:12" s="37" customFormat="1" ht="29.25" customHeight="1">
      <c r="A114" s="89"/>
      <c r="B114" s="66"/>
      <c r="C114" s="77" t="s">
        <v>208</v>
      </c>
      <c r="D114" s="52">
        <f>SUM(D115)</f>
        <v>0</v>
      </c>
      <c r="E114" s="52"/>
      <c r="F114" s="300"/>
      <c r="G114" s="155"/>
      <c r="H114" s="155"/>
      <c r="I114" s="155"/>
      <c r="J114" s="155"/>
      <c r="K114" s="155"/>
      <c r="L114" s="155"/>
    </row>
    <row r="115" spans="1:12" s="37" customFormat="1" ht="29.25" customHeight="1">
      <c r="A115" s="89"/>
      <c r="B115" s="226"/>
      <c r="C115" s="226"/>
      <c r="D115" s="52">
        <v>0</v>
      </c>
      <c r="E115" s="52"/>
      <c r="F115" s="300"/>
      <c r="G115" s="155"/>
      <c r="H115" s="155"/>
      <c r="I115" s="155"/>
      <c r="J115" s="155"/>
      <c r="K115" s="155"/>
      <c r="L115" s="155"/>
    </row>
    <row r="116" spans="1:12" s="37" customFormat="1" ht="29.25" customHeight="1">
      <c r="A116" s="89"/>
      <c r="B116" s="87"/>
      <c r="C116" s="77" t="s">
        <v>209</v>
      </c>
      <c r="D116" s="52">
        <f>SUM(D117)</f>
        <v>0</v>
      </c>
      <c r="E116" s="52"/>
      <c r="F116" s="300"/>
      <c r="G116" s="155"/>
      <c r="H116" s="155"/>
      <c r="I116" s="155"/>
      <c r="J116" s="155"/>
      <c r="K116" s="155"/>
      <c r="L116" s="155"/>
    </row>
    <row r="117" spans="1:12" s="37" customFormat="1" ht="29.25" customHeight="1">
      <c r="A117" s="89"/>
      <c r="B117" s="226"/>
      <c r="C117" s="226"/>
      <c r="D117" s="52">
        <v>0</v>
      </c>
      <c r="E117" s="52"/>
      <c r="F117" s="300"/>
      <c r="G117" s="155"/>
      <c r="H117" s="155"/>
      <c r="I117" s="155"/>
      <c r="J117" s="155"/>
      <c r="K117" s="155"/>
      <c r="L117" s="155"/>
    </row>
    <row r="118" spans="1:12" s="37" customFormat="1" ht="29.25" customHeight="1">
      <c r="A118" s="89"/>
      <c r="B118" s="87"/>
      <c r="C118" s="77" t="s">
        <v>210</v>
      </c>
      <c r="D118" s="52">
        <f>SUM(D119)</f>
        <v>0</v>
      </c>
      <c r="E118" s="52"/>
      <c r="F118" s="300"/>
      <c r="G118" s="155"/>
      <c r="H118" s="155"/>
      <c r="I118" s="155"/>
      <c r="J118" s="155"/>
      <c r="K118" s="155"/>
      <c r="L118" s="155"/>
    </row>
    <row r="119" spans="1:12" s="37" customFormat="1" ht="29.25" customHeight="1" thickBot="1">
      <c r="A119" s="81"/>
      <c r="B119" s="228"/>
      <c r="C119" s="228"/>
      <c r="D119" s="80">
        <v>0</v>
      </c>
      <c r="E119" s="80"/>
      <c r="F119" s="303"/>
      <c r="G119" s="155"/>
      <c r="H119" s="155"/>
      <c r="I119" s="155"/>
      <c r="J119" s="155"/>
      <c r="K119" s="155"/>
      <c r="L119" s="155"/>
    </row>
    <row r="120" spans="1:12" s="37" customFormat="1" ht="29.25" customHeight="1">
      <c r="A120" s="89"/>
      <c r="B120" s="87"/>
      <c r="C120" s="11" t="s">
        <v>211</v>
      </c>
      <c r="D120" s="57">
        <f>SUM(D121)</f>
        <v>0</v>
      </c>
      <c r="E120" s="57"/>
      <c r="F120" s="300"/>
      <c r="G120" s="155"/>
      <c r="H120" s="155"/>
      <c r="I120" s="155"/>
      <c r="J120" s="155"/>
      <c r="K120" s="155"/>
      <c r="L120" s="155"/>
    </row>
    <row r="121" spans="1:12" s="37" customFormat="1" ht="29.25" customHeight="1">
      <c r="A121" s="89"/>
      <c r="B121" s="226"/>
      <c r="C121" s="226"/>
      <c r="D121" s="57">
        <v>0</v>
      </c>
      <c r="E121" s="57"/>
      <c r="F121" s="300"/>
      <c r="G121" s="155"/>
      <c r="H121" s="155"/>
      <c r="I121" s="155"/>
      <c r="J121" s="155"/>
      <c r="K121" s="155"/>
      <c r="L121" s="155"/>
    </row>
    <row r="122" spans="1:12" s="37" customFormat="1" ht="29.25" customHeight="1">
      <c r="A122" s="89"/>
      <c r="B122" s="87"/>
      <c r="C122" s="77" t="s">
        <v>212</v>
      </c>
      <c r="D122" s="52">
        <f>SUM(D123)</f>
        <v>0</v>
      </c>
      <c r="E122" s="52"/>
      <c r="F122" s="300"/>
      <c r="G122" s="155"/>
      <c r="H122" s="155"/>
      <c r="I122" s="155"/>
      <c r="J122" s="155"/>
      <c r="K122" s="155"/>
      <c r="L122" s="155"/>
    </row>
    <row r="123" spans="1:12" s="37" customFormat="1" ht="29.25" customHeight="1">
      <c r="A123" s="89"/>
      <c r="B123" s="226"/>
      <c r="C123" s="226"/>
      <c r="D123" s="52">
        <v>0</v>
      </c>
      <c r="E123" s="52"/>
      <c r="F123" s="300"/>
      <c r="G123" s="155"/>
      <c r="H123" s="155"/>
      <c r="I123" s="155"/>
      <c r="J123" s="155"/>
      <c r="K123" s="155"/>
      <c r="L123" s="155"/>
    </row>
    <row r="124" spans="1:12" s="37" customFormat="1" ht="29.25" customHeight="1">
      <c r="A124" s="89"/>
      <c r="B124" s="87"/>
      <c r="C124" s="77" t="s">
        <v>213</v>
      </c>
      <c r="D124" s="52">
        <f>SUM(D125)</f>
        <v>0</v>
      </c>
      <c r="E124" s="52"/>
      <c r="F124" s="300"/>
      <c r="G124" s="155"/>
      <c r="H124" s="155"/>
      <c r="I124" s="155"/>
      <c r="J124" s="155"/>
      <c r="K124" s="155"/>
      <c r="L124" s="155"/>
    </row>
    <row r="125" spans="1:12" s="37" customFormat="1" ht="29.25" customHeight="1">
      <c r="A125" s="89"/>
      <c r="B125" s="226"/>
      <c r="C125" s="226"/>
      <c r="D125" s="52">
        <v>0</v>
      </c>
      <c r="E125" s="52"/>
      <c r="F125" s="300"/>
      <c r="G125" s="155"/>
      <c r="H125" s="155"/>
      <c r="I125" s="155"/>
      <c r="J125" s="155"/>
      <c r="K125" s="155"/>
      <c r="L125" s="155"/>
    </row>
    <row r="126" spans="1:12" s="37" customFormat="1" ht="29.25" customHeight="1">
      <c r="A126" s="89"/>
      <c r="B126" s="87"/>
      <c r="C126" s="77" t="s">
        <v>214</v>
      </c>
      <c r="D126" s="52">
        <f>SUM(D127)</f>
        <v>0</v>
      </c>
      <c r="E126" s="52"/>
      <c r="F126" s="300"/>
      <c r="G126" s="155"/>
      <c r="H126" s="155"/>
      <c r="I126" s="155"/>
      <c r="J126" s="155"/>
      <c r="K126" s="155"/>
      <c r="L126" s="155"/>
    </row>
    <row r="127" spans="1:12" s="37" customFormat="1" ht="29.25" customHeight="1">
      <c r="A127" s="89"/>
      <c r="B127" s="226"/>
      <c r="C127" s="363"/>
      <c r="D127" s="79">
        <v>0</v>
      </c>
      <c r="E127" s="79"/>
      <c r="F127" s="301"/>
      <c r="G127" s="155"/>
      <c r="H127" s="155"/>
      <c r="I127" s="155"/>
      <c r="J127" s="155"/>
      <c r="K127" s="155"/>
      <c r="L127" s="155"/>
    </row>
    <row r="128" spans="1:12" s="150" customFormat="1" ht="29.25" customHeight="1">
      <c r="A128" s="139"/>
      <c r="B128" s="452" t="s">
        <v>215</v>
      </c>
      <c r="C128" s="454"/>
      <c r="D128" s="292">
        <f>D129+D131+D133</f>
        <v>0</v>
      </c>
      <c r="E128" s="292"/>
      <c r="F128" s="229"/>
      <c r="G128" s="160"/>
      <c r="H128" s="160"/>
      <c r="I128" s="160"/>
      <c r="J128" s="160"/>
      <c r="K128" s="160"/>
      <c r="L128" s="160"/>
    </row>
    <row r="129" spans="1:12" s="37" customFormat="1" ht="29.25" customHeight="1">
      <c r="A129" s="89"/>
      <c r="B129" s="66"/>
      <c r="C129" s="77" t="s">
        <v>216</v>
      </c>
      <c r="D129" s="52">
        <f>SUM(D130)</f>
        <v>0</v>
      </c>
      <c r="E129" s="219"/>
      <c r="F129" s="300"/>
      <c r="G129" s="155"/>
      <c r="H129" s="155"/>
      <c r="I129" s="155"/>
      <c r="J129" s="155"/>
      <c r="K129" s="155"/>
      <c r="L129" s="155"/>
    </row>
    <row r="130" spans="1:12" s="37" customFormat="1" ht="29.25" customHeight="1">
      <c r="A130" s="89"/>
      <c r="B130" s="226"/>
      <c r="C130" s="226"/>
      <c r="D130" s="52">
        <v>0</v>
      </c>
      <c r="E130" s="219"/>
      <c r="F130" s="300"/>
      <c r="G130" s="155"/>
      <c r="H130" s="155"/>
      <c r="I130" s="155"/>
      <c r="J130" s="155"/>
      <c r="K130" s="155"/>
      <c r="L130" s="155"/>
    </row>
    <row r="131" spans="1:12" s="37" customFormat="1" ht="29.25" customHeight="1">
      <c r="A131" s="89"/>
      <c r="B131" s="87"/>
      <c r="C131" s="77" t="s">
        <v>217</v>
      </c>
      <c r="D131" s="52">
        <f>SUM(D132)</f>
        <v>0</v>
      </c>
      <c r="E131" s="52"/>
      <c r="F131" s="300"/>
      <c r="G131" s="155"/>
      <c r="H131" s="155"/>
      <c r="I131" s="155"/>
      <c r="J131" s="155"/>
      <c r="K131" s="155"/>
      <c r="L131" s="155"/>
    </row>
    <row r="132" spans="1:12" s="37" customFormat="1" ht="29.25" customHeight="1">
      <c r="A132" s="89"/>
      <c r="B132" s="226"/>
      <c r="C132" s="226"/>
      <c r="D132" s="79">
        <v>0</v>
      </c>
      <c r="E132" s="79"/>
      <c r="F132" s="301"/>
      <c r="G132" s="155"/>
      <c r="H132" s="155"/>
      <c r="I132" s="155"/>
      <c r="J132" s="155"/>
      <c r="K132" s="155"/>
      <c r="L132" s="155"/>
    </row>
    <row r="133" spans="1:12" s="37" customFormat="1" ht="29.25" customHeight="1">
      <c r="A133" s="89"/>
      <c r="B133" s="87"/>
      <c r="C133" s="77" t="s">
        <v>218</v>
      </c>
      <c r="D133" s="52">
        <f>SUM(D134)</f>
        <v>0</v>
      </c>
      <c r="E133" s="52"/>
      <c r="F133" s="229"/>
      <c r="G133" s="155"/>
      <c r="H133" s="155"/>
      <c r="I133" s="155"/>
      <c r="J133" s="155"/>
      <c r="K133" s="155"/>
      <c r="L133" s="155"/>
    </row>
    <row r="134" spans="1:12" s="37" customFormat="1" ht="29.25" customHeight="1" thickBot="1">
      <c r="A134" s="81"/>
      <c r="B134" s="228"/>
      <c r="C134" s="226"/>
      <c r="D134" s="227">
        <v>0</v>
      </c>
      <c r="E134" s="227"/>
      <c r="F134" s="301"/>
      <c r="G134" s="155"/>
      <c r="H134" s="155"/>
      <c r="I134" s="155"/>
      <c r="J134" s="155"/>
      <c r="K134" s="155"/>
      <c r="L134" s="155"/>
    </row>
    <row r="135" spans="1:6" s="281" customFormat="1" ht="29.25" customHeight="1" thickBot="1">
      <c r="A135" s="455" t="s">
        <v>317</v>
      </c>
      <c r="B135" s="456"/>
      <c r="C135" s="457"/>
      <c r="D135" s="361">
        <f>D136+D141</f>
        <v>0</v>
      </c>
      <c r="E135" s="361"/>
      <c r="F135" s="362"/>
    </row>
    <row r="136" spans="1:12" s="150" customFormat="1" ht="29.25" customHeight="1">
      <c r="A136" s="139"/>
      <c r="B136" s="458" t="s">
        <v>219</v>
      </c>
      <c r="C136" s="458"/>
      <c r="D136" s="345">
        <f>D137+D139</f>
        <v>0</v>
      </c>
      <c r="E136" s="345"/>
      <c r="F136" s="300"/>
      <c r="G136" s="160"/>
      <c r="H136" s="160"/>
      <c r="I136" s="160"/>
      <c r="J136" s="160"/>
      <c r="K136" s="160"/>
      <c r="L136" s="160"/>
    </row>
    <row r="137" spans="1:12" s="37" customFormat="1" ht="29.25" customHeight="1">
      <c r="A137" s="89"/>
      <c r="B137" s="66"/>
      <c r="C137" s="77" t="s">
        <v>220</v>
      </c>
      <c r="D137" s="52">
        <f>SUM(D138)</f>
        <v>0</v>
      </c>
      <c r="E137" s="52"/>
      <c r="F137" s="300"/>
      <c r="G137" s="155"/>
      <c r="H137" s="155"/>
      <c r="I137" s="155"/>
      <c r="J137" s="155"/>
      <c r="K137" s="155"/>
      <c r="L137" s="155"/>
    </row>
    <row r="138" spans="1:12" s="37" customFormat="1" ht="29.25" customHeight="1">
      <c r="A138" s="89"/>
      <c r="B138" s="226"/>
      <c r="C138" s="226"/>
      <c r="D138" s="52">
        <v>0</v>
      </c>
      <c r="E138" s="52"/>
      <c r="F138" s="300"/>
      <c r="G138" s="155"/>
      <c r="H138" s="155"/>
      <c r="I138" s="155"/>
      <c r="J138" s="155"/>
      <c r="K138" s="155"/>
      <c r="L138" s="155"/>
    </row>
    <row r="139" spans="1:12" s="37" customFormat="1" ht="29.25" customHeight="1">
      <c r="A139" s="89"/>
      <c r="B139" s="87"/>
      <c r="C139" s="77" t="s">
        <v>221</v>
      </c>
      <c r="D139" s="52">
        <f>SUM(D140)</f>
        <v>0</v>
      </c>
      <c r="E139" s="52"/>
      <c r="F139" s="300"/>
      <c r="G139" s="155"/>
      <c r="H139" s="155"/>
      <c r="I139" s="155"/>
      <c r="J139" s="155"/>
      <c r="K139" s="155"/>
      <c r="L139" s="155"/>
    </row>
    <row r="140" spans="1:12" s="37" customFormat="1" ht="29.25" customHeight="1">
      <c r="A140" s="89"/>
      <c r="B140" s="226"/>
      <c r="C140" s="226"/>
      <c r="D140" s="52">
        <v>0</v>
      </c>
      <c r="E140" s="52"/>
      <c r="F140" s="300"/>
      <c r="G140" s="155"/>
      <c r="H140" s="155"/>
      <c r="I140" s="155"/>
      <c r="J140" s="155"/>
      <c r="K140" s="155"/>
      <c r="L140" s="155"/>
    </row>
    <row r="141" spans="1:12" s="150" customFormat="1" ht="29.25" customHeight="1">
      <c r="A141" s="139"/>
      <c r="B141" s="452" t="s">
        <v>329</v>
      </c>
      <c r="C141" s="454"/>
      <c r="D141" s="292">
        <f>D142</f>
        <v>0</v>
      </c>
      <c r="E141" s="292"/>
      <c r="F141" s="300"/>
      <c r="G141" s="160"/>
      <c r="H141" s="160"/>
      <c r="I141" s="160"/>
      <c r="J141" s="160"/>
      <c r="K141" s="160"/>
      <c r="L141" s="160"/>
    </row>
    <row r="142" spans="1:12" s="37" customFormat="1" ht="29.25" customHeight="1">
      <c r="A142" s="89"/>
      <c r="B142" s="87"/>
      <c r="C142" s="77" t="s">
        <v>222</v>
      </c>
      <c r="D142" s="52">
        <f>SUM(D143)</f>
        <v>0</v>
      </c>
      <c r="E142" s="52"/>
      <c r="F142" s="229"/>
      <c r="G142" s="155"/>
      <c r="H142" s="155"/>
      <c r="I142" s="155"/>
      <c r="J142" s="155"/>
      <c r="K142" s="155"/>
      <c r="L142" s="155"/>
    </row>
    <row r="143" spans="1:12" s="37" customFormat="1" ht="29.25" customHeight="1" thickBot="1">
      <c r="A143" s="81"/>
      <c r="B143" s="228"/>
      <c r="C143" s="228"/>
      <c r="D143" s="225">
        <v>0</v>
      </c>
      <c r="E143" s="225"/>
      <c r="F143" s="303"/>
      <c r="G143" s="155"/>
      <c r="H143" s="155"/>
      <c r="I143" s="155"/>
      <c r="J143" s="155"/>
      <c r="K143" s="155"/>
      <c r="L143" s="155"/>
    </row>
    <row r="144" spans="1:6" s="281" customFormat="1" ht="29.25" customHeight="1" thickBot="1">
      <c r="A144" s="392" t="s">
        <v>318</v>
      </c>
      <c r="B144" s="393"/>
      <c r="C144" s="393"/>
      <c r="D144" s="249">
        <f>D62+D95+D135</f>
        <v>0</v>
      </c>
      <c r="E144" s="250"/>
      <c r="F144" s="319"/>
    </row>
    <row r="145" spans="1:6" s="281" customFormat="1" ht="29.25" customHeight="1" thickBot="1">
      <c r="A145" s="392" t="s">
        <v>319</v>
      </c>
      <c r="B145" s="393"/>
      <c r="C145" s="393"/>
      <c r="D145" s="296">
        <f>SUM(D146:D146)</f>
        <v>321945000</v>
      </c>
      <c r="E145" s="283"/>
      <c r="F145" s="319"/>
    </row>
    <row r="146" spans="1:12" s="150" customFormat="1" ht="29.25" customHeight="1" thickBot="1">
      <c r="A146" s="236"/>
      <c r="B146" s="237"/>
      <c r="C146" s="237"/>
      <c r="D146" s="297">
        <v>321945000</v>
      </c>
      <c r="E146" s="238"/>
      <c r="F146" s="320"/>
      <c r="G146" s="160"/>
      <c r="H146" s="160"/>
      <c r="I146" s="160"/>
      <c r="J146" s="160"/>
      <c r="K146" s="160"/>
      <c r="L146" s="160"/>
    </row>
    <row r="147" spans="1:6" s="281" customFormat="1" ht="29.25" customHeight="1" thickBot="1">
      <c r="A147" s="408" t="s">
        <v>320</v>
      </c>
      <c r="B147" s="409"/>
      <c r="C147" s="409"/>
      <c r="D147" s="298">
        <f>D61+D144+D145</f>
        <v>822145000</v>
      </c>
      <c r="E147" s="258"/>
      <c r="F147" s="321"/>
    </row>
    <row r="148" spans="1:12" s="37" customFormat="1" ht="24.75" customHeight="1">
      <c r="A148" s="155"/>
      <c r="B148" s="155"/>
      <c r="C148" s="155"/>
      <c r="D148" s="172"/>
      <c r="E148" s="155"/>
      <c r="F148" s="161"/>
      <c r="G148" s="155"/>
      <c r="H148" s="155"/>
      <c r="I148" s="155"/>
      <c r="J148" s="155"/>
      <c r="K148" s="155"/>
      <c r="L148" s="155"/>
    </row>
    <row r="149" spans="1:12" s="37" customFormat="1" ht="24.75" customHeight="1">
      <c r="A149" s="155"/>
      <c r="B149" s="155"/>
      <c r="C149" s="155"/>
      <c r="D149" s="172"/>
      <c r="E149" s="155"/>
      <c r="F149" s="161"/>
      <c r="G149" s="155"/>
      <c r="H149" s="155"/>
      <c r="I149" s="155"/>
      <c r="J149" s="155"/>
      <c r="K149" s="155"/>
      <c r="L149" s="155"/>
    </row>
    <row r="150" spans="1:12" ht="18.75">
      <c r="A150" s="151"/>
      <c r="B150" s="151"/>
      <c r="C150" s="151"/>
      <c r="D150" s="173"/>
      <c r="E150" s="151"/>
      <c r="F150" s="162"/>
      <c r="G150" s="151"/>
      <c r="H150" s="151"/>
      <c r="I150" s="151"/>
      <c r="J150" s="151"/>
      <c r="K150" s="151"/>
      <c r="L150" s="151"/>
    </row>
    <row r="151" spans="1:12" ht="18.75">
      <c r="A151" s="151"/>
      <c r="B151" s="151"/>
      <c r="C151" s="151"/>
      <c r="D151" s="173"/>
      <c r="E151" s="151"/>
      <c r="F151" s="162"/>
      <c r="G151" s="151"/>
      <c r="H151" s="151"/>
      <c r="I151" s="151"/>
      <c r="J151" s="151"/>
      <c r="K151" s="151"/>
      <c r="L151" s="151"/>
    </row>
    <row r="152" spans="1:12" ht="18.75">
      <c r="A152" s="151"/>
      <c r="B152" s="151"/>
      <c r="C152" s="151"/>
      <c r="D152" s="173"/>
      <c r="E152" s="151"/>
      <c r="F152" s="162"/>
      <c r="G152" s="151"/>
      <c r="H152" s="151"/>
      <c r="I152" s="151"/>
      <c r="J152" s="151"/>
      <c r="K152" s="151"/>
      <c r="L152" s="151"/>
    </row>
    <row r="153" spans="1:12" ht="18.75">
      <c r="A153" s="151"/>
      <c r="B153" s="151"/>
      <c r="C153" s="151"/>
      <c r="D153" s="173"/>
      <c r="E153" s="151"/>
      <c r="F153" s="162"/>
      <c r="G153" s="151"/>
      <c r="H153" s="151"/>
      <c r="I153" s="151"/>
      <c r="J153" s="151"/>
      <c r="K153" s="151"/>
      <c r="L153" s="151"/>
    </row>
    <row r="154" spans="1:12" ht="18.75">
      <c r="A154" s="151"/>
      <c r="B154" s="151"/>
      <c r="C154" s="151"/>
      <c r="D154" s="173"/>
      <c r="E154" s="151"/>
      <c r="F154" s="162"/>
      <c r="G154" s="151"/>
      <c r="H154" s="151"/>
      <c r="I154" s="151"/>
      <c r="J154" s="151"/>
      <c r="K154" s="151"/>
      <c r="L154" s="151"/>
    </row>
    <row r="155" spans="1:12" ht="18.75">
      <c r="A155" s="151"/>
      <c r="B155" s="151"/>
      <c r="C155" s="151"/>
      <c r="D155" s="173"/>
      <c r="E155" s="151"/>
      <c r="F155" s="162"/>
      <c r="G155" s="151"/>
      <c r="H155" s="151"/>
      <c r="I155" s="151"/>
      <c r="J155" s="151"/>
      <c r="K155" s="151"/>
      <c r="L155" s="151"/>
    </row>
    <row r="156" spans="1:12" ht="18.75">
      <c r="A156" s="151"/>
      <c r="B156" s="151"/>
      <c r="C156" s="151"/>
      <c r="D156" s="173"/>
      <c r="E156" s="151"/>
      <c r="F156" s="162"/>
      <c r="G156" s="151"/>
      <c r="H156" s="151"/>
      <c r="I156" s="151"/>
      <c r="J156" s="151"/>
      <c r="K156" s="151"/>
      <c r="L156" s="151"/>
    </row>
    <row r="157" spans="1:12" ht="18.75">
      <c r="A157" s="151"/>
      <c r="B157" s="151"/>
      <c r="C157" s="151"/>
      <c r="D157" s="173"/>
      <c r="E157" s="151"/>
      <c r="F157" s="162"/>
      <c r="G157" s="151"/>
      <c r="H157" s="151"/>
      <c r="I157" s="151"/>
      <c r="J157" s="151"/>
      <c r="K157" s="151"/>
      <c r="L157" s="151"/>
    </row>
    <row r="158" spans="1:12" ht="18.75">
      <c r="A158" s="151"/>
      <c r="B158" s="151"/>
      <c r="C158" s="151"/>
      <c r="D158" s="173"/>
      <c r="E158" s="151"/>
      <c r="F158" s="162"/>
      <c r="G158" s="151"/>
      <c r="H158" s="151"/>
      <c r="I158" s="151"/>
      <c r="J158" s="151"/>
      <c r="K158" s="151"/>
      <c r="L158" s="151"/>
    </row>
    <row r="159" spans="1:12" ht="18.75">
      <c r="A159" s="151"/>
      <c r="B159" s="151"/>
      <c r="C159" s="151"/>
      <c r="D159" s="173"/>
      <c r="E159" s="151"/>
      <c r="F159" s="162"/>
      <c r="G159" s="151"/>
      <c r="H159" s="151"/>
      <c r="I159" s="151"/>
      <c r="J159" s="151"/>
      <c r="K159" s="151"/>
      <c r="L159" s="151"/>
    </row>
    <row r="160" spans="1:12" ht="18.75">
      <c r="A160" s="151"/>
      <c r="B160" s="151"/>
      <c r="C160" s="151"/>
      <c r="D160" s="173"/>
      <c r="E160" s="151"/>
      <c r="F160" s="162"/>
      <c r="G160" s="151"/>
      <c r="H160" s="151"/>
      <c r="I160" s="151"/>
      <c r="J160" s="151"/>
      <c r="K160" s="151"/>
      <c r="L160" s="151"/>
    </row>
    <row r="161" spans="1:12" ht="18.75">
      <c r="A161" s="151"/>
      <c r="B161" s="151"/>
      <c r="C161" s="151"/>
      <c r="D161" s="173"/>
      <c r="E161" s="151"/>
      <c r="F161" s="162"/>
      <c r="G161" s="151"/>
      <c r="H161" s="151"/>
      <c r="I161" s="151"/>
      <c r="J161" s="151"/>
      <c r="K161" s="151"/>
      <c r="L161" s="151"/>
    </row>
    <row r="162" spans="1:12" ht="18.75">
      <c r="A162" s="151"/>
      <c r="B162" s="151"/>
      <c r="C162" s="151"/>
      <c r="D162" s="173"/>
      <c r="E162" s="151"/>
      <c r="F162" s="162"/>
      <c r="G162" s="151"/>
      <c r="H162" s="151"/>
      <c r="I162" s="151"/>
      <c r="J162" s="151"/>
      <c r="K162" s="151"/>
      <c r="L162" s="151"/>
    </row>
    <row r="163" spans="1:12" ht="18.75">
      <c r="A163" s="151"/>
      <c r="B163" s="151"/>
      <c r="C163" s="151"/>
      <c r="D163" s="173"/>
      <c r="E163" s="151"/>
      <c r="F163" s="162"/>
      <c r="G163" s="151"/>
      <c r="H163" s="151"/>
      <c r="I163" s="151"/>
      <c r="J163" s="151"/>
      <c r="K163" s="151"/>
      <c r="L163" s="151"/>
    </row>
    <row r="164" spans="1:12" ht="18.75">
      <c r="A164" s="151"/>
      <c r="B164" s="151"/>
      <c r="C164" s="151"/>
      <c r="D164" s="173"/>
      <c r="E164" s="151"/>
      <c r="F164" s="162"/>
      <c r="G164" s="151"/>
      <c r="H164" s="151"/>
      <c r="I164" s="151"/>
      <c r="J164" s="151"/>
      <c r="K164" s="151"/>
      <c r="L164" s="151"/>
    </row>
    <row r="165" spans="1:12" ht="18.75">
      <c r="A165" s="151"/>
      <c r="B165" s="151"/>
      <c r="C165" s="151"/>
      <c r="D165" s="173"/>
      <c r="E165" s="151"/>
      <c r="F165" s="162"/>
      <c r="G165" s="151"/>
      <c r="H165" s="151"/>
      <c r="I165" s="151"/>
      <c r="J165" s="151"/>
      <c r="K165" s="151"/>
      <c r="L165" s="151"/>
    </row>
    <row r="166" spans="1:12" ht="18.75">
      <c r="A166" s="151"/>
      <c r="B166" s="151"/>
      <c r="C166" s="151"/>
      <c r="D166" s="173"/>
      <c r="E166" s="151"/>
      <c r="F166" s="162"/>
      <c r="G166" s="151"/>
      <c r="H166" s="151"/>
      <c r="I166" s="151"/>
      <c r="J166" s="151"/>
      <c r="K166" s="151"/>
      <c r="L166" s="151"/>
    </row>
    <row r="167" spans="1:12" ht="18.75">
      <c r="A167" s="151"/>
      <c r="B167" s="151"/>
      <c r="C167" s="151"/>
      <c r="D167" s="173"/>
      <c r="E167" s="151"/>
      <c r="F167" s="162"/>
      <c r="G167" s="151"/>
      <c r="H167" s="151"/>
      <c r="I167" s="151"/>
      <c r="J167" s="151"/>
      <c r="K167" s="151"/>
      <c r="L167" s="151"/>
    </row>
    <row r="168" spans="1:12" ht="18.75">
      <c r="A168" s="151"/>
      <c r="B168" s="151"/>
      <c r="C168" s="151"/>
      <c r="D168" s="173"/>
      <c r="E168" s="151"/>
      <c r="F168" s="162"/>
      <c r="G168" s="151"/>
      <c r="H168" s="151"/>
      <c r="I168" s="151"/>
      <c r="J168" s="151"/>
      <c r="K168" s="151"/>
      <c r="L168" s="151"/>
    </row>
    <row r="169" spans="1:12" ht="18.75">
      <c r="A169" s="151"/>
      <c r="B169" s="151"/>
      <c r="C169" s="151"/>
      <c r="D169" s="173"/>
      <c r="E169" s="151"/>
      <c r="F169" s="162"/>
      <c r="G169" s="151"/>
      <c r="H169" s="151"/>
      <c r="I169" s="151"/>
      <c r="J169" s="151"/>
      <c r="K169" s="151"/>
      <c r="L169" s="151"/>
    </row>
    <row r="170" spans="1:12" ht="18.75">
      <c r="A170" s="151"/>
      <c r="B170" s="151"/>
      <c r="C170" s="151"/>
      <c r="D170" s="173"/>
      <c r="E170" s="151"/>
      <c r="F170" s="162"/>
      <c r="G170" s="151"/>
      <c r="H170" s="151"/>
      <c r="I170" s="151"/>
      <c r="J170" s="151"/>
      <c r="K170" s="151"/>
      <c r="L170" s="151"/>
    </row>
    <row r="171" spans="1:12" ht="18.75">
      <c r="A171" s="151"/>
      <c r="B171" s="151"/>
      <c r="C171" s="151"/>
      <c r="D171" s="173"/>
      <c r="E171" s="151"/>
      <c r="F171" s="162"/>
      <c r="G171" s="151"/>
      <c r="H171" s="151"/>
      <c r="I171" s="151"/>
      <c r="J171" s="151"/>
      <c r="K171" s="151"/>
      <c r="L171" s="151"/>
    </row>
    <row r="172" spans="1:12" ht="18.75">
      <c r="A172" s="151"/>
      <c r="B172" s="151"/>
      <c r="C172" s="151"/>
      <c r="D172" s="173"/>
      <c r="E172" s="151"/>
      <c r="F172" s="162"/>
      <c r="G172" s="151"/>
      <c r="H172" s="151"/>
      <c r="I172" s="151"/>
      <c r="J172" s="151"/>
      <c r="K172" s="151"/>
      <c r="L172" s="151"/>
    </row>
    <row r="173" spans="1:12" ht="18.75">
      <c r="A173" s="151"/>
      <c r="B173" s="151"/>
      <c r="C173" s="151"/>
      <c r="D173" s="173"/>
      <c r="E173" s="151"/>
      <c r="F173" s="162"/>
      <c r="G173" s="151"/>
      <c r="H173" s="151"/>
      <c r="I173" s="151"/>
      <c r="J173" s="151"/>
      <c r="K173" s="151"/>
      <c r="L173" s="151"/>
    </row>
    <row r="174" spans="1:12" ht="18.75">
      <c r="A174" s="151"/>
      <c r="B174" s="151"/>
      <c r="C174" s="151"/>
      <c r="D174" s="173"/>
      <c r="E174" s="151"/>
      <c r="F174" s="162"/>
      <c r="G174" s="151"/>
      <c r="H174" s="151"/>
      <c r="I174" s="151"/>
      <c r="J174" s="151"/>
      <c r="K174" s="151"/>
      <c r="L174" s="151"/>
    </row>
    <row r="175" spans="1:12" ht="18.75">
      <c r="A175" s="151"/>
      <c r="B175" s="151"/>
      <c r="C175" s="151"/>
      <c r="D175" s="173"/>
      <c r="E175" s="151"/>
      <c r="F175" s="162"/>
      <c r="G175" s="151"/>
      <c r="H175" s="151"/>
      <c r="I175" s="151"/>
      <c r="J175" s="151"/>
      <c r="K175" s="151"/>
      <c r="L175" s="151"/>
    </row>
    <row r="176" spans="1:12" ht="18.75">
      <c r="A176" s="151"/>
      <c r="B176" s="151"/>
      <c r="C176" s="151"/>
      <c r="D176" s="173"/>
      <c r="E176" s="151"/>
      <c r="F176" s="162"/>
      <c r="G176" s="151"/>
      <c r="H176" s="151"/>
      <c r="I176" s="151"/>
      <c r="J176" s="151"/>
      <c r="K176" s="151"/>
      <c r="L176" s="151"/>
    </row>
    <row r="177" spans="1:12" ht="18.75">
      <c r="A177" s="151"/>
      <c r="B177" s="151"/>
      <c r="C177" s="151"/>
      <c r="D177" s="173"/>
      <c r="E177" s="151"/>
      <c r="F177" s="162"/>
      <c r="G177" s="151"/>
      <c r="H177" s="151"/>
      <c r="I177" s="151"/>
      <c r="J177" s="151"/>
      <c r="K177" s="151"/>
      <c r="L177" s="151"/>
    </row>
    <row r="178" spans="1:12" ht="18.75">
      <c r="A178" s="151"/>
      <c r="B178" s="151"/>
      <c r="C178" s="151"/>
      <c r="D178" s="173"/>
      <c r="E178" s="151"/>
      <c r="F178" s="162"/>
      <c r="G178" s="151"/>
      <c r="H178" s="151"/>
      <c r="I178" s="151"/>
      <c r="J178" s="151"/>
      <c r="K178" s="151"/>
      <c r="L178" s="151"/>
    </row>
    <row r="179" spans="1:12" ht="18.75">
      <c r="A179" s="151"/>
      <c r="B179" s="151"/>
      <c r="C179" s="151"/>
      <c r="D179" s="173"/>
      <c r="E179" s="151"/>
      <c r="F179" s="162"/>
      <c r="G179" s="151"/>
      <c r="H179" s="151"/>
      <c r="I179" s="151"/>
      <c r="J179" s="151"/>
      <c r="K179" s="151"/>
      <c r="L179" s="151"/>
    </row>
    <row r="180" spans="1:12" ht="18.75">
      <c r="A180" s="151"/>
      <c r="B180" s="151"/>
      <c r="C180" s="151"/>
      <c r="D180" s="173"/>
      <c r="E180" s="151"/>
      <c r="F180" s="162"/>
      <c r="G180" s="151"/>
      <c r="H180" s="151"/>
      <c r="I180" s="151"/>
      <c r="J180" s="151"/>
      <c r="K180" s="151"/>
      <c r="L180" s="151"/>
    </row>
    <row r="181" spans="1:12" ht="18.75">
      <c r="A181" s="151"/>
      <c r="B181" s="151"/>
      <c r="C181" s="151"/>
      <c r="D181" s="173"/>
      <c r="E181" s="151"/>
      <c r="F181" s="162"/>
      <c r="G181" s="151"/>
      <c r="H181" s="151"/>
      <c r="I181" s="151"/>
      <c r="J181" s="151"/>
      <c r="K181" s="151"/>
      <c r="L181" s="151"/>
    </row>
    <row r="182" spans="1:12" ht="18.75">
      <c r="A182" s="151"/>
      <c r="B182" s="151"/>
      <c r="C182" s="151"/>
      <c r="D182" s="173"/>
      <c r="E182" s="151"/>
      <c r="F182" s="162"/>
      <c r="G182" s="151"/>
      <c r="H182" s="151"/>
      <c r="I182" s="151"/>
      <c r="J182" s="151"/>
      <c r="K182" s="151"/>
      <c r="L182" s="151"/>
    </row>
    <row r="183" spans="1:12" ht="18.75">
      <c r="A183" s="151"/>
      <c r="B183" s="151"/>
      <c r="C183" s="151"/>
      <c r="D183" s="173"/>
      <c r="E183" s="151"/>
      <c r="F183" s="162"/>
      <c r="G183" s="151"/>
      <c r="H183" s="151"/>
      <c r="I183" s="151"/>
      <c r="J183" s="151"/>
      <c r="K183" s="151"/>
      <c r="L183" s="151"/>
    </row>
    <row r="184" spans="1:12" ht="18.75">
      <c r="A184" s="151"/>
      <c r="B184" s="151"/>
      <c r="C184" s="151"/>
      <c r="D184" s="173"/>
      <c r="E184" s="151"/>
      <c r="F184" s="162"/>
      <c r="G184" s="151"/>
      <c r="H184" s="151"/>
      <c r="I184" s="151"/>
      <c r="J184" s="151"/>
      <c r="K184" s="151"/>
      <c r="L184" s="151"/>
    </row>
    <row r="185" spans="1:12" ht="18.75">
      <c r="A185" s="151"/>
      <c r="B185" s="151"/>
      <c r="C185" s="151"/>
      <c r="D185" s="173"/>
      <c r="E185" s="151"/>
      <c r="F185" s="162"/>
      <c r="G185" s="151"/>
      <c r="H185" s="151"/>
      <c r="I185" s="151"/>
      <c r="J185" s="151"/>
      <c r="K185" s="151"/>
      <c r="L185" s="151"/>
    </row>
    <row r="186" spans="1:12" ht="18.75">
      <c r="A186" s="151"/>
      <c r="B186" s="151"/>
      <c r="C186" s="151"/>
      <c r="D186" s="173"/>
      <c r="E186" s="151"/>
      <c r="F186" s="162"/>
      <c r="G186" s="151"/>
      <c r="H186" s="151"/>
      <c r="I186" s="151"/>
      <c r="J186" s="151"/>
      <c r="K186" s="151"/>
      <c r="L186" s="151"/>
    </row>
    <row r="187" spans="1:12" ht="18.75">
      <c r="A187" s="151"/>
      <c r="B187" s="151"/>
      <c r="C187" s="151"/>
      <c r="D187" s="173"/>
      <c r="E187" s="151"/>
      <c r="F187" s="162"/>
      <c r="G187" s="151"/>
      <c r="H187" s="151"/>
      <c r="I187" s="151"/>
      <c r="J187" s="151"/>
      <c r="K187" s="151"/>
      <c r="L187" s="151"/>
    </row>
    <row r="188" spans="1:12" ht="18.75">
      <c r="A188" s="151"/>
      <c r="B188" s="151"/>
      <c r="C188" s="151"/>
      <c r="D188" s="173"/>
      <c r="E188" s="151"/>
      <c r="F188" s="162"/>
      <c r="G188" s="151"/>
      <c r="H188" s="151"/>
      <c r="I188" s="151"/>
      <c r="J188" s="151"/>
      <c r="K188" s="151"/>
      <c r="L188" s="151"/>
    </row>
    <row r="189" spans="1:12" ht="18.75">
      <c r="A189" s="151"/>
      <c r="B189" s="151"/>
      <c r="C189" s="151"/>
      <c r="D189" s="173"/>
      <c r="E189" s="151"/>
      <c r="F189" s="162"/>
      <c r="G189" s="151"/>
      <c r="H189" s="151"/>
      <c r="I189" s="151"/>
      <c r="J189" s="151"/>
      <c r="K189" s="151"/>
      <c r="L189" s="151"/>
    </row>
    <row r="190" spans="1:12" ht="18.75">
      <c r="A190" s="151"/>
      <c r="B190" s="151"/>
      <c r="C190" s="151"/>
      <c r="D190" s="173"/>
      <c r="E190" s="151"/>
      <c r="F190" s="162"/>
      <c r="G190" s="151"/>
      <c r="H190" s="151"/>
      <c r="I190" s="151"/>
      <c r="J190" s="151"/>
      <c r="K190" s="151"/>
      <c r="L190" s="151"/>
    </row>
    <row r="191" spans="1:12" ht="18.75">
      <c r="A191" s="151"/>
      <c r="B191" s="151"/>
      <c r="C191" s="151"/>
      <c r="D191" s="173"/>
      <c r="E191" s="151"/>
      <c r="F191" s="162"/>
      <c r="G191" s="151"/>
      <c r="H191" s="151"/>
      <c r="I191" s="151"/>
      <c r="J191" s="151"/>
      <c r="K191" s="151"/>
      <c r="L191" s="151"/>
    </row>
    <row r="192" spans="1:12" ht="18.75">
      <c r="A192" s="151"/>
      <c r="B192" s="151"/>
      <c r="C192" s="151"/>
      <c r="D192" s="173"/>
      <c r="E192" s="151"/>
      <c r="F192" s="162"/>
      <c r="G192" s="151"/>
      <c r="H192" s="151"/>
      <c r="I192" s="151"/>
      <c r="J192" s="151"/>
      <c r="K192" s="151"/>
      <c r="L192" s="151"/>
    </row>
    <row r="193" spans="1:12" ht="18.75">
      <c r="A193" s="151"/>
      <c r="B193" s="151"/>
      <c r="C193" s="151"/>
      <c r="D193" s="173"/>
      <c r="E193" s="151"/>
      <c r="F193" s="162"/>
      <c r="G193" s="151"/>
      <c r="H193" s="151"/>
      <c r="I193" s="151"/>
      <c r="J193" s="151"/>
      <c r="K193" s="151"/>
      <c r="L193" s="151"/>
    </row>
    <row r="194" spans="1:12" ht="18.75">
      <c r="A194" s="151"/>
      <c r="B194" s="151"/>
      <c r="C194" s="151"/>
      <c r="D194" s="173"/>
      <c r="E194" s="151"/>
      <c r="F194" s="162"/>
      <c r="G194" s="151"/>
      <c r="H194" s="151"/>
      <c r="I194" s="151"/>
      <c r="J194" s="151"/>
      <c r="K194" s="151"/>
      <c r="L194" s="151"/>
    </row>
    <row r="195" spans="1:12" ht="18.75">
      <c r="A195" s="151"/>
      <c r="B195" s="151"/>
      <c r="C195" s="151"/>
      <c r="D195" s="173"/>
      <c r="E195" s="151"/>
      <c r="F195" s="162"/>
      <c r="G195" s="151"/>
      <c r="H195" s="151"/>
      <c r="I195" s="151"/>
      <c r="J195" s="151"/>
      <c r="K195" s="151"/>
      <c r="L195" s="151"/>
    </row>
    <row r="196" spans="1:12" ht="18.75">
      <c r="A196" s="151"/>
      <c r="B196" s="151"/>
      <c r="C196" s="151"/>
      <c r="D196" s="173"/>
      <c r="E196" s="151"/>
      <c r="F196" s="162"/>
      <c r="G196" s="151"/>
      <c r="H196" s="151"/>
      <c r="I196" s="151"/>
      <c r="J196" s="151"/>
      <c r="K196" s="151"/>
      <c r="L196" s="151"/>
    </row>
    <row r="197" spans="1:12" ht="18.75">
      <c r="A197" s="151"/>
      <c r="B197" s="151"/>
      <c r="C197" s="151"/>
      <c r="D197" s="173"/>
      <c r="E197" s="151"/>
      <c r="F197" s="162"/>
      <c r="G197" s="151"/>
      <c r="H197" s="151"/>
      <c r="I197" s="151"/>
      <c r="J197" s="151"/>
      <c r="K197" s="151"/>
      <c r="L197" s="151"/>
    </row>
    <row r="198" spans="1:12" ht="18.75">
      <c r="A198" s="151"/>
      <c r="B198" s="151"/>
      <c r="C198" s="151"/>
      <c r="D198" s="173"/>
      <c r="E198" s="151"/>
      <c r="F198" s="162"/>
      <c r="G198" s="151"/>
      <c r="H198" s="151"/>
      <c r="I198" s="151"/>
      <c r="J198" s="151"/>
      <c r="K198" s="151"/>
      <c r="L198" s="151"/>
    </row>
    <row r="199" spans="1:12" ht="18.75">
      <c r="A199" s="151"/>
      <c r="B199" s="151"/>
      <c r="C199" s="151"/>
      <c r="D199" s="173"/>
      <c r="E199" s="151"/>
      <c r="F199" s="162"/>
      <c r="G199" s="151"/>
      <c r="H199" s="151"/>
      <c r="I199" s="151"/>
      <c r="J199" s="151"/>
      <c r="K199" s="151"/>
      <c r="L199" s="151"/>
    </row>
    <row r="200" spans="1:12" ht="18.75">
      <c r="A200" s="151"/>
      <c r="B200" s="151"/>
      <c r="C200" s="151"/>
      <c r="D200" s="173"/>
      <c r="E200" s="151"/>
      <c r="F200" s="162"/>
      <c r="G200" s="151"/>
      <c r="H200" s="151"/>
      <c r="I200" s="151"/>
      <c r="J200" s="151"/>
      <c r="K200" s="151"/>
      <c r="L200" s="151"/>
    </row>
    <row r="201" spans="1:12" ht="18.75">
      <c r="A201" s="151"/>
      <c r="B201" s="151"/>
      <c r="C201" s="151"/>
      <c r="D201" s="173"/>
      <c r="E201" s="151"/>
      <c r="F201" s="162"/>
      <c r="G201" s="151"/>
      <c r="H201" s="151"/>
      <c r="I201" s="151"/>
      <c r="J201" s="151"/>
      <c r="K201" s="151"/>
      <c r="L201" s="151"/>
    </row>
    <row r="202" spans="1:12" ht="18.75">
      <c r="A202" s="151"/>
      <c r="B202" s="151"/>
      <c r="C202" s="151"/>
      <c r="D202" s="173"/>
      <c r="E202" s="151"/>
      <c r="F202" s="162"/>
      <c r="G202" s="151"/>
      <c r="H202" s="151"/>
      <c r="I202" s="151"/>
      <c r="J202" s="151"/>
      <c r="K202" s="151"/>
      <c r="L202" s="151"/>
    </row>
    <row r="203" spans="1:12" ht="18.75">
      <c r="A203" s="151"/>
      <c r="B203" s="151"/>
      <c r="C203" s="151"/>
      <c r="D203" s="173"/>
      <c r="E203" s="151"/>
      <c r="F203" s="162"/>
      <c r="G203" s="151"/>
      <c r="H203" s="151"/>
      <c r="I203" s="151"/>
      <c r="J203" s="151"/>
      <c r="K203" s="151"/>
      <c r="L203" s="151"/>
    </row>
    <row r="204" spans="1:12" ht="18.75">
      <c r="A204" s="151"/>
      <c r="B204" s="151"/>
      <c r="C204" s="151"/>
      <c r="D204" s="173"/>
      <c r="E204" s="151"/>
      <c r="F204" s="162"/>
      <c r="G204" s="151"/>
      <c r="H204" s="151"/>
      <c r="I204" s="151"/>
      <c r="J204" s="151"/>
      <c r="K204" s="151"/>
      <c r="L204" s="151"/>
    </row>
    <row r="205" spans="1:12" ht="18.75">
      <c r="A205" s="151"/>
      <c r="B205" s="151"/>
      <c r="C205" s="151"/>
      <c r="D205" s="173"/>
      <c r="E205" s="151"/>
      <c r="F205" s="162"/>
      <c r="G205" s="151"/>
      <c r="H205" s="151"/>
      <c r="I205" s="151"/>
      <c r="J205" s="151"/>
      <c r="K205" s="151"/>
      <c r="L205" s="151"/>
    </row>
    <row r="206" spans="1:12" ht="18.75">
      <c r="A206" s="151"/>
      <c r="B206" s="151"/>
      <c r="C206" s="151"/>
      <c r="D206" s="173"/>
      <c r="E206" s="151"/>
      <c r="F206" s="162"/>
      <c r="G206" s="151"/>
      <c r="H206" s="151"/>
      <c r="I206" s="151"/>
      <c r="J206" s="151"/>
      <c r="K206" s="151"/>
      <c r="L206" s="151"/>
    </row>
    <row r="207" spans="1:12" ht="18.75">
      <c r="A207" s="151"/>
      <c r="B207" s="151"/>
      <c r="C207" s="151"/>
      <c r="D207" s="173"/>
      <c r="E207" s="151"/>
      <c r="F207" s="162"/>
      <c r="G207" s="151"/>
      <c r="H207" s="151"/>
      <c r="I207" s="151"/>
      <c r="J207" s="151"/>
      <c r="K207" s="151"/>
      <c r="L207" s="151"/>
    </row>
    <row r="208" spans="1:12" ht="18.75">
      <c r="A208" s="151"/>
      <c r="B208" s="151"/>
      <c r="C208" s="151"/>
      <c r="D208" s="173"/>
      <c r="E208" s="151"/>
      <c r="F208" s="162"/>
      <c r="G208" s="151"/>
      <c r="H208" s="151"/>
      <c r="I208" s="151"/>
      <c r="J208" s="151"/>
      <c r="K208" s="151"/>
      <c r="L208" s="151"/>
    </row>
    <row r="209" spans="1:12" ht="18.75">
      <c r="A209" s="151"/>
      <c r="B209" s="151"/>
      <c r="C209" s="151"/>
      <c r="D209" s="173"/>
      <c r="E209" s="151"/>
      <c r="F209" s="162"/>
      <c r="G209" s="151"/>
      <c r="H209" s="151"/>
      <c r="I209" s="151"/>
      <c r="J209" s="151"/>
      <c r="K209" s="151"/>
      <c r="L209" s="151"/>
    </row>
    <row r="210" spans="1:12" ht="18.75">
      <c r="A210" s="151"/>
      <c r="B210" s="151"/>
      <c r="C210" s="151"/>
      <c r="D210" s="173"/>
      <c r="E210" s="151"/>
      <c r="F210" s="162"/>
      <c r="G210" s="151"/>
      <c r="H210" s="151"/>
      <c r="I210" s="151"/>
      <c r="J210" s="151"/>
      <c r="K210" s="151"/>
      <c r="L210" s="151"/>
    </row>
    <row r="211" spans="1:12" ht="18.75">
      <c r="A211" s="151"/>
      <c r="B211" s="151"/>
      <c r="C211" s="151"/>
      <c r="D211" s="173"/>
      <c r="E211" s="151"/>
      <c r="F211" s="162"/>
      <c r="G211" s="151"/>
      <c r="H211" s="151"/>
      <c r="I211" s="151"/>
      <c r="J211" s="151"/>
      <c r="K211" s="151"/>
      <c r="L211" s="151"/>
    </row>
    <row r="212" spans="1:12" ht="18.75">
      <c r="A212" s="151"/>
      <c r="B212" s="151"/>
      <c r="C212" s="151"/>
      <c r="D212" s="173"/>
      <c r="E212" s="151"/>
      <c r="F212" s="162"/>
      <c r="G212" s="151"/>
      <c r="H212" s="151"/>
      <c r="I212" s="151"/>
      <c r="J212" s="151"/>
      <c r="K212" s="151"/>
      <c r="L212" s="151"/>
    </row>
    <row r="213" spans="1:12" ht="18.75">
      <c r="A213" s="151"/>
      <c r="B213" s="151"/>
      <c r="C213" s="151"/>
      <c r="D213" s="173"/>
      <c r="E213" s="151"/>
      <c r="F213" s="162"/>
      <c r="G213" s="151"/>
      <c r="H213" s="151"/>
      <c r="I213" s="151"/>
      <c r="J213" s="151"/>
      <c r="K213" s="151"/>
      <c r="L213" s="151"/>
    </row>
    <row r="214" spans="1:12" ht="18.75">
      <c r="A214" s="151"/>
      <c r="B214" s="151"/>
      <c r="C214" s="151"/>
      <c r="D214" s="173"/>
      <c r="E214" s="151"/>
      <c r="F214" s="162"/>
      <c r="G214" s="151"/>
      <c r="H214" s="151"/>
      <c r="I214" s="151"/>
      <c r="J214" s="151"/>
      <c r="K214" s="151"/>
      <c r="L214" s="151"/>
    </row>
    <row r="215" spans="1:12" ht="18.75">
      <c r="A215" s="151"/>
      <c r="B215" s="151"/>
      <c r="C215" s="151"/>
      <c r="D215" s="173"/>
      <c r="E215" s="151"/>
      <c r="F215" s="162"/>
      <c r="G215" s="151"/>
      <c r="H215" s="151"/>
      <c r="I215" s="151"/>
      <c r="J215" s="151"/>
      <c r="K215" s="151"/>
      <c r="L215" s="151"/>
    </row>
    <row r="216" spans="1:12" ht="18.75">
      <c r="A216" s="151"/>
      <c r="B216" s="151"/>
      <c r="C216" s="151"/>
      <c r="D216" s="173"/>
      <c r="E216" s="151"/>
      <c r="F216" s="162"/>
      <c r="G216" s="151"/>
      <c r="H216" s="151"/>
      <c r="I216" s="151"/>
      <c r="J216" s="151"/>
      <c r="K216" s="151"/>
      <c r="L216" s="151"/>
    </row>
    <row r="217" spans="1:12" ht="18.75">
      <c r="A217" s="151"/>
      <c r="B217" s="151"/>
      <c r="C217" s="151"/>
      <c r="D217" s="173"/>
      <c r="E217" s="151"/>
      <c r="F217" s="162"/>
      <c r="G217" s="151"/>
      <c r="H217" s="151"/>
      <c r="I217" s="151"/>
      <c r="J217" s="151"/>
      <c r="K217" s="151"/>
      <c r="L217" s="151"/>
    </row>
    <row r="218" spans="1:12" ht="18.75">
      <c r="A218" s="151"/>
      <c r="B218" s="151"/>
      <c r="C218" s="151"/>
      <c r="D218" s="173"/>
      <c r="E218" s="151"/>
      <c r="F218" s="162"/>
      <c r="G218" s="151"/>
      <c r="H218" s="151"/>
      <c r="I218" s="151"/>
      <c r="J218" s="151"/>
      <c r="K218" s="151"/>
      <c r="L218" s="151"/>
    </row>
    <row r="219" spans="1:12" ht="18.75">
      <c r="A219" s="151"/>
      <c r="B219" s="151"/>
      <c r="C219" s="151"/>
      <c r="D219" s="173"/>
      <c r="E219" s="151"/>
      <c r="F219" s="162"/>
      <c r="G219" s="151"/>
      <c r="H219" s="151"/>
      <c r="I219" s="151"/>
      <c r="J219" s="151"/>
      <c r="K219" s="151"/>
      <c r="L219" s="151"/>
    </row>
    <row r="220" spans="1:12" ht="18.75">
      <c r="A220" s="151"/>
      <c r="B220" s="151"/>
      <c r="C220" s="151"/>
      <c r="D220" s="173"/>
      <c r="E220" s="151"/>
      <c r="F220" s="162"/>
      <c r="G220" s="151"/>
      <c r="H220" s="151"/>
      <c r="I220" s="151"/>
      <c r="J220" s="151"/>
      <c r="K220" s="151"/>
      <c r="L220" s="151"/>
    </row>
    <row r="221" spans="1:12" ht="18.75">
      <c r="A221" s="151"/>
      <c r="B221" s="151"/>
      <c r="C221" s="151"/>
      <c r="D221" s="173"/>
      <c r="E221" s="151"/>
      <c r="F221" s="162"/>
      <c r="G221" s="151"/>
      <c r="H221" s="151"/>
      <c r="I221" s="151"/>
      <c r="J221" s="151"/>
      <c r="K221" s="151"/>
      <c r="L221" s="151"/>
    </row>
    <row r="222" spans="1:12" ht="18.75">
      <c r="A222" s="151"/>
      <c r="B222" s="151"/>
      <c r="C222" s="151"/>
      <c r="D222" s="173"/>
      <c r="E222" s="151"/>
      <c r="F222" s="162"/>
      <c r="G222" s="151"/>
      <c r="H222" s="151"/>
      <c r="I222" s="151"/>
      <c r="J222" s="151"/>
      <c r="K222" s="151"/>
      <c r="L222" s="151"/>
    </row>
    <row r="223" spans="1:12" ht="18.75">
      <c r="A223" s="151"/>
      <c r="B223" s="151"/>
      <c r="C223" s="151"/>
      <c r="D223" s="173"/>
      <c r="E223" s="151"/>
      <c r="F223" s="162"/>
      <c r="G223" s="151"/>
      <c r="H223" s="151"/>
      <c r="I223" s="151"/>
      <c r="J223" s="151"/>
      <c r="K223" s="151"/>
      <c r="L223" s="151"/>
    </row>
    <row r="224" spans="1:12" ht="18.75">
      <c r="A224" s="151"/>
      <c r="B224" s="151"/>
      <c r="C224" s="151"/>
      <c r="D224" s="173"/>
      <c r="E224" s="151"/>
      <c r="F224" s="162"/>
      <c r="G224" s="151"/>
      <c r="H224" s="151"/>
      <c r="I224" s="151"/>
      <c r="J224" s="151"/>
      <c r="K224" s="151"/>
      <c r="L224" s="151"/>
    </row>
    <row r="225" spans="1:12" ht="18.75">
      <c r="A225" s="151"/>
      <c r="B225" s="151"/>
      <c r="C225" s="151"/>
      <c r="D225" s="173"/>
      <c r="E225" s="151"/>
      <c r="F225" s="162"/>
      <c r="G225" s="151"/>
      <c r="H225" s="151"/>
      <c r="I225" s="151"/>
      <c r="J225" s="151"/>
      <c r="K225" s="151"/>
      <c r="L225" s="151"/>
    </row>
    <row r="226" spans="1:12" ht="18.75">
      <c r="A226" s="151"/>
      <c r="B226" s="151"/>
      <c r="C226" s="151"/>
      <c r="D226" s="173"/>
      <c r="E226" s="151"/>
      <c r="F226" s="162"/>
      <c r="G226" s="151"/>
      <c r="H226" s="151"/>
      <c r="I226" s="151"/>
      <c r="J226" s="151"/>
      <c r="K226" s="151"/>
      <c r="L226" s="151"/>
    </row>
    <row r="227" spans="1:12" ht="18.75">
      <c r="A227" s="151"/>
      <c r="B227" s="151"/>
      <c r="C227" s="151"/>
      <c r="D227" s="173"/>
      <c r="E227" s="151"/>
      <c r="F227" s="162"/>
      <c r="G227" s="151"/>
      <c r="H227" s="151"/>
      <c r="I227" s="151"/>
      <c r="J227" s="151"/>
      <c r="K227" s="151"/>
      <c r="L227" s="151"/>
    </row>
    <row r="228" spans="1:12" ht="18.75">
      <c r="A228" s="151"/>
      <c r="B228" s="151"/>
      <c r="C228" s="151"/>
      <c r="D228" s="173"/>
      <c r="E228" s="151"/>
      <c r="F228" s="162"/>
      <c r="G228" s="151"/>
      <c r="H228" s="151"/>
      <c r="I228" s="151"/>
      <c r="J228" s="151"/>
      <c r="K228" s="151"/>
      <c r="L228" s="151"/>
    </row>
    <row r="229" spans="1:12" ht="18.75">
      <c r="A229" s="151"/>
      <c r="B229" s="151"/>
      <c r="C229" s="151"/>
      <c r="D229" s="173"/>
      <c r="E229" s="151"/>
      <c r="F229" s="162"/>
      <c r="G229" s="151"/>
      <c r="H229" s="151"/>
      <c r="I229" s="151"/>
      <c r="J229" s="151"/>
      <c r="K229" s="151"/>
      <c r="L229" s="151"/>
    </row>
    <row r="230" spans="1:12" ht="18.75">
      <c r="A230" s="151"/>
      <c r="B230" s="151"/>
      <c r="C230" s="151"/>
      <c r="D230" s="173"/>
      <c r="E230" s="151"/>
      <c r="F230" s="162"/>
      <c r="G230" s="151"/>
      <c r="H230" s="151"/>
      <c r="I230" s="151"/>
      <c r="J230" s="151"/>
      <c r="K230" s="151"/>
      <c r="L230" s="151"/>
    </row>
    <row r="231" spans="1:12" ht="18.75">
      <c r="A231" s="151"/>
      <c r="B231" s="151"/>
      <c r="C231" s="151"/>
      <c r="D231" s="173"/>
      <c r="E231" s="151"/>
      <c r="F231" s="162"/>
      <c r="G231" s="151"/>
      <c r="H231" s="151"/>
      <c r="I231" s="151"/>
      <c r="J231" s="151"/>
      <c r="K231" s="151"/>
      <c r="L231" s="151"/>
    </row>
    <row r="232" spans="1:12" ht="18.75">
      <c r="A232" s="151"/>
      <c r="B232" s="151"/>
      <c r="C232" s="151"/>
      <c r="D232" s="173"/>
      <c r="E232" s="151"/>
      <c r="F232" s="162"/>
      <c r="G232" s="151"/>
      <c r="H232" s="151"/>
      <c r="I232" s="151"/>
      <c r="J232" s="151"/>
      <c r="K232" s="151"/>
      <c r="L232" s="151"/>
    </row>
    <row r="233" spans="1:12" ht="18.75">
      <c r="A233" s="151"/>
      <c r="B233" s="151"/>
      <c r="C233" s="151"/>
      <c r="D233" s="173"/>
      <c r="E233" s="151"/>
      <c r="F233" s="162"/>
      <c r="G233" s="151"/>
      <c r="H233" s="151"/>
      <c r="I233" s="151"/>
      <c r="J233" s="151"/>
      <c r="K233" s="151"/>
      <c r="L233" s="151"/>
    </row>
    <row r="234" spans="1:12" ht="18.75">
      <c r="A234" s="151"/>
      <c r="B234" s="151"/>
      <c r="C234" s="151"/>
      <c r="D234" s="173"/>
      <c r="E234" s="151"/>
      <c r="F234" s="162"/>
      <c r="G234" s="151"/>
      <c r="H234" s="151"/>
      <c r="I234" s="151"/>
      <c r="J234" s="151"/>
      <c r="K234" s="151"/>
      <c r="L234" s="151"/>
    </row>
    <row r="235" spans="1:12" ht="18.75">
      <c r="A235" s="151"/>
      <c r="B235" s="151"/>
      <c r="C235" s="151"/>
      <c r="D235" s="173"/>
      <c r="E235" s="151"/>
      <c r="F235" s="162"/>
      <c r="G235" s="151"/>
      <c r="H235" s="151"/>
      <c r="I235" s="151"/>
      <c r="J235" s="151"/>
      <c r="K235" s="151"/>
      <c r="L235" s="151"/>
    </row>
    <row r="236" spans="1:12" ht="18.75">
      <c r="A236" s="151"/>
      <c r="B236" s="151"/>
      <c r="C236" s="151"/>
      <c r="D236" s="173"/>
      <c r="E236" s="151"/>
      <c r="F236" s="162"/>
      <c r="G236" s="151"/>
      <c r="H236" s="151"/>
      <c r="I236" s="151"/>
      <c r="J236" s="151"/>
      <c r="K236" s="151"/>
      <c r="L236" s="151"/>
    </row>
    <row r="237" spans="1:12" ht="18.75">
      <c r="A237" s="151"/>
      <c r="B237" s="151"/>
      <c r="C237" s="151"/>
      <c r="D237" s="173"/>
      <c r="E237" s="151"/>
      <c r="F237" s="162"/>
      <c r="G237" s="151"/>
      <c r="H237" s="151"/>
      <c r="I237" s="151"/>
      <c r="J237" s="151"/>
      <c r="K237" s="151"/>
      <c r="L237" s="151"/>
    </row>
    <row r="238" spans="1:12" ht="18.75">
      <c r="A238" s="151"/>
      <c r="B238" s="151"/>
      <c r="C238" s="151"/>
      <c r="D238" s="173"/>
      <c r="E238" s="151"/>
      <c r="F238" s="162"/>
      <c r="G238" s="151"/>
      <c r="H238" s="151"/>
      <c r="I238" s="151"/>
      <c r="J238" s="151"/>
      <c r="K238" s="151"/>
      <c r="L238" s="151"/>
    </row>
    <row r="239" spans="1:12" ht="18.75">
      <c r="A239" s="151"/>
      <c r="B239" s="151"/>
      <c r="C239" s="151"/>
      <c r="D239" s="173"/>
      <c r="E239" s="151"/>
      <c r="F239" s="162"/>
      <c r="G239" s="151"/>
      <c r="H239" s="151"/>
      <c r="I239" s="151"/>
      <c r="J239" s="151"/>
      <c r="K239" s="151"/>
      <c r="L239" s="151"/>
    </row>
    <row r="240" spans="1:12" ht="18.75">
      <c r="A240" s="151"/>
      <c r="B240" s="151"/>
      <c r="C240" s="151"/>
      <c r="D240" s="173"/>
      <c r="E240" s="151"/>
      <c r="F240" s="162"/>
      <c r="G240" s="151"/>
      <c r="H240" s="151"/>
      <c r="I240" s="151"/>
      <c r="J240" s="151"/>
      <c r="K240" s="151"/>
      <c r="L240" s="151"/>
    </row>
    <row r="241" spans="1:12" ht="18.75">
      <c r="A241" s="151"/>
      <c r="B241" s="151"/>
      <c r="C241" s="151"/>
      <c r="D241" s="173"/>
      <c r="E241" s="151"/>
      <c r="F241" s="162"/>
      <c r="G241" s="151"/>
      <c r="H241" s="151"/>
      <c r="I241" s="151"/>
      <c r="J241" s="151"/>
      <c r="K241" s="151"/>
      <c r="L241" s="151"/>
    </row>
    <row r="242" spans="1:12" ht="18.75">
      <c r="A242" s="151"/>
      <c r="B242" s="151"/>
      <c r="C242" s="151"/>
      <c r="D242" s="173"/>
      <c r="E242" s="151"/>
      <c r="F242" s="162"/>
      <c r="G242" s="151"/>
      <c r="H242" s="151"/>
      <c r="I242" s="151"/>
      <c r="J242" s="151"/>
      <c r="K242" s="151"/>
      <c r="L242" s="151"/>
    </row>
    <row r="243" spans="1:12" ht="18.75">
      <c r="A243" s="151"/>
      <c r="B243" s="151"/>
      <c r="C243" s="151"/>
      <c r="D243" s="173"/>
      <c r="E243" s="151"/>
      <c r="F243" s="162"/>
      <c r="G243" s="151"/>
      <c r="H243" s="151"/>
      <c r="I243" s="151"/>
      <c r="J243" s="151"/>
      <c r="K243" s="151"/>
      <c r="L243" s="151"/>
    </row>
    <row r="244" spans="1:12" ht="18.75">
      <c r="A244" s="151"/>
      <c r="B244" s="151"/>
      <c r="C244" s="151"/>
      <c r="D244" s="173"/>
      <c r="E244" s="151"/>
      <c r="F244" s="162"/>
      <c r="G244" s="151"/>
      <c r="H244" s="151"/>
      <c r="I244" s="151"/>
      <c r="J244" s="151"/>
      <c r="K244" s="151"/>
      <c r="L244" s="151"/>
    </row>
    <row r="245" spans="1:12" ht="18.75">
      <c r="A245" s="151"/>
      <c r="B245" s="151"/>
      <c r="C245" s="151"/>
      <c r="D245" s="173"/>
      <c r="E245" s="151"/>
      <c r="F245" s="162"/>
      <c r="G245" s="151"/>
      <c r="H245" s="151"/>
      <c r="I245" s="151"/>
      <c r="J245" s="151"/>
      <c r="K245" s="151"/>
      <c r="L245" s="151"/>
    </row>
    <row r="246" spans="1:12" ht="18.75">
      <c r="A246" s="151"/>
      <c r="B246" s="151"/>
      <c r="C246" s="151"/>
      <c r="D246" s="173"/>
      <c r="E246" s="151"/>
      <c r="F246" s="162"/>
      <c r="G246" s="151"/>
      <c r="H246" s="151"/>
      <c r="I246" s="151"/>
      <c r="J246" s="151"/>
      <c r="K246" s="151"/>
      <c r="L246" s="151"/>
    </row>
    <row r="247" spans="1:12" ht="18.75">
      <c r="A247" s="151"/>
      <c r="B247" s="151"/>
      <c r="C247" s="151"/>
      <c r="D247" s="173"/>
      <c r="E247" s="151"/>
      <c r="F247" s="162"/>
      <c r="G247" s="151"/>
      <c r="H247" s="151"/>
      <c r="I247" s="151"/>
      <c r="J247" s="151"/>
      <c r="K247" s="151"/>
      <c r="L247" s="151"/>
    </row>
    <row r="248" spans="1:12" ht="18.75">
      <c r="A248" s="151"/>
      <c r="B248" s="151"/>
      <c r="C248" s="151"/>
      <c r="D248" s="173"/>
      <c r="E248" s="151"/>
      <c r="F248" s="162"/>
      <c r="G248" s="151"/>
      <c r="H248" s="151"/>
      <c r="I248" s="151"/>
      <c r="J248" s="151"/>
      <c r="K248" s="151"/>
      <c r="L248" s="151"/>
    </row>
    <row r="249" spans="1:12" ht="18.75">
      <c r="A249" s="151"/>
      <c r="B249" s="151"/>
      <c r="C249" s="151"/>
      <c r="D249" s="173"/>
      <c r="E249" s="151"/>
      <c r="F249" s="162"/>
      <c r="G249" s="151"/>
      <c r="H249" s="151"/>
      <c r="I249" s="151"/>
      <c r="J249" s="151"/>
      <c r="K249" s="151"/>
      <c r="L249" s="151"/>
    </row>
    <row r="250" spans="1:12" ht="18.75">
      <c r="A250" s="151"/>
      <c r="B250" s="151"/>
      <c r="C250" s="151"/>
      <c r="D250" s="173"/>
      <c r="E250" s="151"/>
      <c r="F250" s="162"/>
      <c r="G250" s="151"/>
      <c r="H250" s="151"/>
      <c r="I250" s="151"/>
      <c r="J250" s="151"/>
      <c r="K250" s="151"/>
      <c r="L250" s="151"/>
    </row>
    <row r="251" spans="1:12" ht="18.75">
      <c r="A251" s="151"/>
      <c r="B251" s="151"/>
      <c r="C251" s="151"/>
      <c r="D251" s="173"/>
      <c r="E251" s="151"/>
      <c r="F251" s="162"/>
      <c r="G251" s="151"/>
      <c r="H251" s="151"/>
      <c r="I251" s="151"/>
      <c r="J251" s="151"/>
      <c r="K251" s="151"/>
      <c r="L251" s="151"/>
    </row>
    <row r="252" spans="1:12" ht="18.75">
      <c r="A252" s="151"/>
      <c r="B252" s="151"/>
      <c r="C252" s="151"/>
      <c r="D252" s="173"/>
      <c r="E252" s="151"/>
      <c r="F252" s="162"/>
      <c r="G252" s="151"/>
      <c r="H252" s="151"/>
      <c r="I252" s="151"/>
      <c r="J252" s="151"/>
      <c r="K252" s="151"/>
      <c r="L252" s="151"/>
    </row>
    <row r="253" spans="1:12" ht="18.75">
      <c r="A253" s="151"/>
      <c r="B253" s="151"/>
      <c r="C253" s="151"/>
      <c r="D253" s="173"/>
      <c r="E253" s="151"/>
      <c r="F253" s="162"/>
      <c r="G253" s="151"/>
      <c r="H253" s="151"/>
      <c r="I253" s="151"/>
      <c r="J253" s="151"/>
      <c r="K253" s="151"/>
      <c r="L253" s="151"/>
    </row>
    <row r="254" spans="1:12" ht="18.75">
      <c r="A254" s="151"/>
      <c r="B254" s="151"/>
      <c r="C254" s="151"/>
      <c r="D254" s="173"/>
      <c r="E254" s="151"/>
      <c r="F254" s="162"/>
      <c r="G254" s="151"/>
      <c r="H254" s="151"/>
      <c r="I254" s="151"/>
      <c r="J254" s="151"/>
      <c r="K254" s="151"/>
      <c r="L254" s="151"/>
    </row>
    <row r="255" spans="1:12" ht="18.75">
      <c r="A255" s="151"/>
      <c r="B255" s="151"/>
      <c r="C255" s="151"/>
      <c r="D255" s="173"/>
      <c r="E255" s="151"/>
      <c r="F255" s="162"/>
      <c r="G255" s="151"/>
      <c r="H255" s="151"/>
      <c r="I255" s="151"/>
      <c r="J255" s="151"/>
      <c r="K255" s="151"/>
      <c r="L255" s="151"/>
    </row>
    <row r="256" spans="1:12" ht="18.75">
      <c r="A256" s="151"/>
      <c r="B256" s="151"/>
      <c r="C256" s="151"/>
      <c r="D256" s="173"/>
      <c r="E256" s="151"/>
      <c r="F256" s="162"/>
      <c r="G256" s="151"/>
      <c r="H256" s="151"/>
      <c r="I256" s="151"/>
      <c r="J256" s="151"/>
      <c r="K256" s="151"/>
      <c r="L256" s="151"/>
    </row>
    <row r="257" spans="1:12" ht="18.75">
      <c r="A257" s="151"/>
      <c r="B257" s="151"/>
      <c r="C257" s="151"/>
      <c r="D257" s="173"/>
      <c r="E257" s="151"/>
      <c r="F257" s="162"/>
      <c r="G257" s="151"/>
      <c r="H257" s="151"/>
      <c r="I257" s="151"/>
      <c r="J257" s="151"/>
      <c r="K257" s="151"/>
      <c r="L257" s="151"/>
    </row>
    <row r="258" spans="1:12" ht="18.75">
      <c r="A258" s="151"/>
      <c r="B258" s="151"/>
      <c r="C258" s="151"/>
      <c r="D258" s="173"/>
      <c r="E258" s="151"/>
      <c r="F258" s="162"/>
      <c r="G258" s="151"/>
      <c r="H258" s="151"/>
      <c r="I258" s="151"/>
      <c r="J258" s="151"/>
      <c r="K258" s="151"/>
      <c r="L258" s="151"/>
    </row>
    <row r="259" spans="1:12" ht="18.75">
      <c r="A259" s="151"/>
      <c r="B259" s="151"/>
      <c r="C259" s="151"/>
      <c r="D259" s="173"/>
      <c r="E259" s="151"/>
      <c r="F259" s="162"/>
      <c r="G259" s="151"/>
      <c r="H259" s="151"/>
      <c r="I259" s="151"/>
      <c r="J259" s="151"/>
      <c r="K259" s="151"/>
      <c r="L259" s="151"/>
    </row>
    <row r="260" spans="1:12" ht="18.75">
      <c r="A260" s="151"/>
      <c r="B260" s="151"/>
      <c r="C260" s="151"/>
      <c r="D260" s="173"/>
      <c r="E260" s="151"/>
      <c r="F260" s="162"/>
      <c r="G260" s="151"/>
      <c r="H260" s="151"/>
      <c r="I260" s="151"/>
      <c r="J260" s="151"/>
      <c r="K260" s="151"/>
      <c r="L260" s="151"/>
    </row>
    <row r="261" spans="1:12" ht="18.75">
      <c r="A261" s="151"/>
      <c r="B261" s="151"/>
      <c r="C261" s="151"/>
      <c r="D261" s="173"/>
      <c r="E261" s="151"/>
      <c r="F261" s="162"/>
      <c r="G261" s="151"/>
      <c r="H261" s="151"/>
      <c r="I261" s="151"/>
      <c r="J261" s="151"/>
      <c r="K261" s="151"/>
      <c r="L261" s="151"/>
    </row>
    <row r="262" spans="1:12" ht="18.75">
      <c r="A262" s="151"/>
      <c r="B262" s="151"/>
      <c r="C262" s="151"/>
      <c r="D262" s="173"/>
      <c r="E262" s="151"/>
      <c r="F262" s="162"/>
      <c r="G262" s="151"/>
      <c r="H262" s="151"/>
      <c r="I262" s="151"/>
      <c r="J262" s="151"/>
      <c r="K262" s="151"/>
      <c r="L262" s="151"/>
    </row>
    <row r="263" spans="1:12" ht="18.75">
      <c r="A263" s="151"/>
      <c r="B263" s="151"/>
      <c r="C263" s="151"/>
      <c r="D263" s="173"/>
      <c r="E263" s="151"/>
      <c r="F263" s="162"/>
      <c r="G263" s="151"/>
      <c r="H263" s="151"/>
      <c r="I263" s="151"/>
      <c r="J263" s="151"/>
      <c r="K263" s="151"/>
      <c r="L263" s="151"/>
    </row>
    <row r="264" spans="1:12" ht="18.75">
      <c r="A264" s="151"/>
      <c r="B264" s="151"/>
      <c r="C264" s="151"/>
      <c r="D264" s="173"/>
      <c r="E264" s="151"/>
      <c r="F264" s="162"/>
      <c r="G264" s="151"/>
      <c r="H264" s="151"/>
      <c r="I264" s="151"/>
      <c r="J264" s="151"/>
      <c r="K264" s="151"/>
      <c r="L264" s="151"/>
    </row>
    <row r="265" spans="1:12" ht="18.75">
      <c r="A265" s="151"/>
      <c r="B265" s="151"/>
      <c r="C265" s="151"/>
      <c r="D265" s="173"/>
      <c r="E265" s="151"/>
      <c r="F265" s="162"/>
      <c r="G265" s="151"/>
      <c r="H265" s="151"/>
      <c r="I265" s="151"/>
      <c r="J265" s="151"/>
      <c r="K265" s="151"/>
      <c r="L265" s="151"/>
    </row>
    <row r="266" spans="1:12" ht="18.75">
      <c r="A266" s="151"/>
      <c r="B266" s="151"/>
      <c r="C266" s="151"/>
      <c r="D266" s="173"/>
      <c r="E266" s="151"/>
      <c r="F266" s="162"/>
      <c r="G266" s="151"/>
      <c r="H266" s="151"/>
      <c r="I266" s="151"/>
      <c r="J266" s="151"/>
      <c r="K266" s="151"/>
      <c r="L266" s="151"/>
    </row>
    <row r="267" spans="1:12" ht="18.75">
      <c r="A267" s="151"/>
      <c r="B267" s="151"/>
      <c r="C267" s="151"/>
      <c r="D267" s="173"/>
      <c r="E267" s="151"/>
      <c r="F267" s="162"/>
      <c r="G267" s="151"/>
      <c r="H267" s="151"/>
      <c r="I267" s="151"/>
      <c r="J267" s="151"/>
      <c r="K267" s="151"/>
      <c r="L267" s="151"/>
    </row>
    <row r="268" spans="1:12" ht="18.75">
      <c r="A268" s="151"/>
      <c r="B268" s="151"/>
      <c r="C268" s="151"/>
      <c r="D268" s="173"/>
      <c r="E268" s="151"/>
      <c r="F268" s="162"/>
      <c r="G268" s="151"/>
      <c r="H268" s="151"/>
      <c r="I268" s="151"/>
      <c r="J268" s="151"/>
      <c r="K268" s="151"/>
      <c r="L268" s="151"/>
    </row>
    <row r="269" spans="1:12" ht="18.75">
      <c r="A269" s="151"/>
      <c r="B269" s="151"/>
      <c r="C269" s="151"/>
      <c r="D269" s="173"/>
      <c r="E269" s="151"/>
      <c r="F269" s="162"/>
      <c r="G269" s="151"/>
      <c r="H269" s="151"/>
      <c r="I269" s="151"/>
      <c r="J269" s="151"/>
      <c r="K269" s="151"/>
      <c r="L269" s="151"/>
    </row>
    <row r="270" spans="1:12" ht="18.75">
      <c r="A270" s="151"/>
      <c r="B270" s="151"/>
      <c r="C270" s="151"/>
      <c r="D270" s="173"/>
      <c r="E270" s="151"/>
      <c r="F270" s="162"/>
      <c r="G270" s="151"/>
      <c r="H270" s="151"/>
      <c r="I270" s="151"/>
      <c r="J270" s="151"/>
      <c r="K270" s="151"/>
      <c r="L270" s="151"/>
    </row>
    <row r="271" spans="1:12" ht="18.75">
      <c r="A271" s="151"/>
      <c r="B271" s="151"/>
      <c r="C271" s="151"/>
      <c r="D271" s="173"/>
      <c r="E271" s="151"/>
      <c r="F271" s="162"/>
      <c r="G271" s="151"/>
      <c r="H271" s="151"/>
      <c r="I271" s="151"/>
      <c r="J271" s="151"/>
      <c r="K271" s="151"/>
      <c r="L271" s="151"/>
    </row>
    <row r="272" spans="1:12" ht="18.75">
      <c r="A272" s="151"/>
      <c r="B272" s="151"/>
      <c r="C272" s="151"/>
      <c r="D272" s="173"/>
      <c r="E272" s="151"/>
      <c r="F272" s="162"/>
      <c r="G272" s="151"/>
      <c r="H272" s="151"/>
      <c r="I272" s="151"/>
      <c r="J272" s="151"/>
      <c r="K272" s="151"/>
      <c r="L272" s="151"/>
    </row>
    <row r="273" spans="1:12" ht="18.75">
      <c r="A273" s="151"/>
      <c r="B273" s="151"/>
      <c r="C273" s="151"/>
      <c r="D273" s="173"/>
      <c r="E273" s="151"/>
      <c r="F273" s="162"/>
      <c r="G273" s="151"/>
      <c r="H273" s="151"/>
      <c r="I273" s="151"/>
      <c r="J273" s="151"/>
      <c r="K273" s="151"/>
      <c r="L273" s="151"/>
    </row>
    <row r="274" spans="1:12" ht="18.75">
      <c r="A274" s="151"/>
      <c r="B274" s="151"/>
      <c r="C274" s="151"/>
      <c r="D274" s="173"/>
      <c r="E274" s="151"/>
      <c r="F274" s="162"/>
      <c r="G274" s="151"/>
      <c r="H274" s="151"/>
      <c r="I274" s="151"/>
      <c r="J274" s="151"/>
      <c r="K274" s="151"/>
      <c r="L274" s="151"/>
    </row>
    <row r="275" spans="1:12" ht="18.75">
      <c r="A275" s="151"/>
      <c r="B275" s="151"/>
      <c r="C275" s="151"/>
      <c r="D275" s="173"/>
      <c r="E275" s="151"/>
      <c r="F275" s="162"/>
      <c r="G275" s="151"/>
      <c r="H275" s="151"/>
      <c r="I275" s="151"/>
      <c r="J275" s="151"/>
      <c r="K275" s="151"/>
      <c r="L275" s="151"/>
    </row>
    <row r="276" spans="1:12" ht="18.75">
      <c r="A276" s="151"/>
      <c r="B276" s="151"/>
      <c r="C276" s="151"/>
      <c r="D276" s="173"/>
      <c r="E276" s="151"/>
      <c r="F276" s="162"/>
      <c r="G276" s="151"/>
      <c r="H276" s="151"/>
      <c r="I276" s="151"/>
      <c r="J276" s="151"/>
      <c r="K276" s="151"/>
      <c r="L276" s="151"/>
    </row>
    <row r="277" spans="1:12" ht="18.75">
      <c r="A277" s="151"/>
      <c r="B277" s="151"/>
      <c r="C277" s="151"/>
      <c r="D277" s="173"/>
      <c r="E277" s="151"/>
      <c r="F277" s="162"/>
      <c r="G277" s="151"/>
      <c r="H277" s="151"/>
      <c r="I277" s="151"/>
      <c r="J277" s="151"/>
      <c r="K277" s="151"/>
      <c r="L277" s="151"/>
    </row>
    <row r="278" spans="1:12" ht="18.75">
      <c r="A278" s="151"/>
      <c r="B278" s="151"/>
      <c r="C278" s="151"/>
      <c r="D278" s="173"/>
      <c r="E278" s="151"/>
      <c r="F278" s="162"/>
      <c r="G278" s="151"/>
      <c r="H278" s="151"/>
      <c r="I278" s="151"/>
      <c r="J278" s="151"/>
      <c r="K278" s="151"/>
      <c r="L278" s="151"/>
    </row>
    <row r="279" spans="1:12" ht="18.75">
      <c r="A279" s="151"/>
      <c r="B279" s="151"/>
      <c r="C279" s="151"/>
      <c r="D279" s="173"/>
      <c r="E279" s="151"/>
      <c r="F279" s="162"/>
      <c r="G279" s="151"/>
      <c r="H279" s="151"/>
      <c r="I279" s="151"/>
      <c r="J279" s="151"/>
      <c r="K279" s="151"/>
      <c r="L279" s="151"/>
    </row>
    <row r="280" spans="1:12" ht="18.75">
      <c r="A280" s="151"/>
      <c r="B280" s="151"/>
      <c r="C280" s="151"/>
      <c r="D280" s="173"/>
      <c r="E280" s="151"/>
      <c r="F280" s="162"/>
      <c r="G280" s="151"/>
      <c r="H280" s="151"/>
      <c r="I280" s="151"/>
      <c r="J280" s="151"/>
      <c r="K280" s="151"/>
      <c r="L280" s="151"/>
    </row>
    <row r="281" spans="1:12" ht="18.75">
      <c r="A281" s="151"/>
      <c r="B281" s="151"/>
      <c r="C281" s="151"/>
      <c r="D281" s="173"/>
      <c r="E281" s="151"/>
      <c r="F281" s="162"/>
      <c r="G281" s="151"/>
      <c r="H281" s="151"/>
      <c r="I281" s="151"/>
      <c r="J281" s="151"/>
      <c r="K281" s="151"/>
      <c r="L281" s="151"/>
    </row>
    <row r="282" spans="1:12" ht="18.75">
      <c r="A282" s="151"/>
      <c r="B282" s="151"/>
      <c r="C282" s="151"/>
      <c r="D282" s="173"/>
      <c r="E282" s="151"/>
      <c r="F282" s="162"/>
      <c r="G282" s="151"/>
      <c r="H282" s="151"/>
      <c r="I282" s="151"/>
      <c r="J282" s="151"/>
      <c r="K282" s="151"/>
      <c r="L282" s="151"/>
    </row>
    <row r="283" spans="1:12" ht="18.75">
      <c r="A283" s="151"/>
      <c r="B283" s="151"/>
      <c r="C283" s="151"/>
      <c r="D283" s="173"/>
      <c r="E283" s="151"/>
      <c r="F283" s="162"/>
      <c r="G283" s="151"/>
      <c r="H283" s="151"/>
      <c r="I283" s="151"/>
      <c r="J283" s="151"/>
      <c r="K283" s="151"/>
      <c r="L283" s="151"/>
    </row>
    <row r="284" spans="1:12" ht="18.75">
      <c r="A284" s="151"/>
      <c r="B284" s="151"/>
      <c r="C284" s="151"/>
      <c r="D284" s="173"/>
      <c r="E284" s="151"/>
      <c r="F284" s="162"/>
      <c r="G284" s="151"/>
      <c r="H284" s="151"/>
      <c r="I284" s="151"/>
      <c r="J284" s="151"/>
      <c r="K284" s="151"/>
      <c r="L284" s="151"/>
    </row>
    <row r="285" spans="1:12" ht="18.75">
      <c r="A285" s="151"/>
      <c r="B285" s="151"/>
      <c r="C285" s="151"/>
      <c r="D285" s="173"/>
      <c r="E285" s="151"/>
      <c r="F285" s="162"/>
      <c r="G285" s="151"/>
      <c r="H285" s="151"/>
      <c r="I285" s="151"/>
      <c r="J285" s="151"/>
      <c r="K285" s="151"/>
      <c r="L285" s="151"/>
    </row>
    <row r="286" spans="1:12" ht="18.75">
      <c r="A286" s="151"/>
      <c r="B286" s="151"/>
      <c r="C286" s="151"/>
      <c r="D286" s="173"/>
      <c r="E286" s="151"/>
      <c r="F286" s="162"/>
      <c r="G286" s="151"/>
      <c r="H286" s="151"/>
      <c r="I286" s="151"/>
      <c r="J286" s="151"/>
      <c r="K286" s="151"/>
      <c r="L286" s="151"/>
    </row>
    <row r="287" spans="1:12" ht="18.75">
      <c r="A287" s="151"/>
      <c r="B287" s="151"/>
      <c r="C287" s="151"/>
      <c r="D287" s="173"/>
      <c r="E287" s="151"/>
      <c r="F287" s="162"/>
      <c r="G287" s="151"/>
      <c r="H287" s="151"/>
      <c r="I287" s="151"/>
      <c r="J287" s="151"/>
      <c r="K287" s="151"/>
      <c r="L287" s="151"/>
    </row>
    <row r="288" spans="1:12" ht="18.75">
      <c r="A288" s="151"/>
      <c r="B288" s="151"/>
      <c r="C288" s="151"/>
      <c r="D288" s="173"/>
      <c r="E288" s="151"/>
      <c r="F288" s="162"/>
      <c r="G288" s="151"/>
      <c r="H288" s="151"/>
      <c r="I288" s="151"/>
      <c r="J288" s="151"/>
      <c r="K288" s="151"/>
      <c r="L288" s="151"/>
    </row>
    <row r="289" spans="1:12" ht="18.75">
      <c r="A289" s="151"/>
      <c r="B289" s="151"/>
      <c r="C289" s="151"/>
      <c r="D289" s="173"/>
      <c r="E289" s="151"/>
      <c r="F289" s="162"/>
      <c r="G289" s="151"/>
      <c r="H289" s="151"/>
      <c r="I289" s="151"/>
      <c r="J289" s="151"/>
      <c r="K289" s="151"/>
      <c r="L289" s="151"/>
    </row>
    <row r="290" spans="1:12" ht="18.75">
      <c r="A290" s="151"/>
      <c r="B290" s="151"/>
      <c r="C290" s="151"/>
      <c r="D290" s="173"/>
      <c r="E290" s="151"/>
      <c r="F290" s="162"/>
      <c r="G290" s="151"/>
      <c r="H290" s="151"/>
      <c r="I290" s="151"/>
      <c r="J290" s="151"/>
      <c r="K290" s="151"/>
      <c r="L290" s="151"/>
    </row>
    <row r="291" spans="1:12" ht="18.75">
      <c r="A291" s="151"/>
      <c r="B291" s="151"/>
      <c r="C291" s="151"/>
      <c r="D291" s="173"/>
      <c r="E291" s="151"/>
      <c r="F291" s="162"/>
      <c r="G291" s="151"/>
      <c r="H291" s="151"/>
      <c r="I291" s="151"/>
      <c r="J291" s="151"/>
      <c r="K291" s="151"/>
      <c r="L291" s="151"/>
    </row>
    <row r="292" spans="1:12" ht="18.75">
      <c r="A292" s="151"/>
      <c r="B292" s="151"/>
      <c r="C292" s="151"/>
      <c r="D292" s="173"/>
      <c r="E292" s="151"/>
      <c r="F292" s="162"/>
      <c r="G292" s="151"/>
      <c r="H292" s="151"/>
      <c r="I292" s="151"/>
      <c r="J292" s="151"/>
      <c r="K292" s="151"/>
      <c r="L292" s="151"/>
    </row>
    <row r="293" spans="1:12" ht="18.75">
      <c r="A293" s="151"/>
      <c r="B293" s="151"/>
      <c r="C293" s="151"/>
      <c r="D293" s="173"/>
      <c r="E293" s="151"/>
      <c r="F293" s="162"/>
      <c r="G293" s="151"/>
      <c r="H293" s="151"/>
      <c r="I293" s="151"/>
      <c r="J293" s="151"/>
      <c r="K293" s="151"/>
      <c r="L293" s="151"/>
    </row>
    <row r="294" spans="1:12" ht="18.75">
      <c r="A294" s="151"/>
      <c r="B294" s="151"/>
      <c r="C294" s="151"/>
      <c r="D294" s="173"/>
      <c r="E294" s="151"/>
      <c r="F294" s="162"/>
      <c r="G294" s="151"/>
      <c r="H294" s="151"/>
      <c r="I294" s="151"/>
      <c r="J294" s="151"/>
      <c r="K294" s="151"/>
      <c r="L294" s="151"/>
    </row>
    <row r="295" spans="1:12" ht="18.75">
      <c r="A295" s="151"/>
      <c r="B295" s="151"/>
      <c r="C295" s="151"/>
      <c r="D295" s="173"/>
      <c r="E295" s="151"/>
      <c r="F295" s="162"/>
      <c r="G295" s="151"/>
      <c r="H295" s="151"/>
      <c r="I295" s="151"/>
      <c r="J295" s="151"/>
      <c r="K295" s="151"/>
      <c r="L295" s="151"/>
    </row>
    <row r="296" spans="1:12" ht="18.75">
      <c r="A296" s="151"/>
      <c r="B296" s="151"/>
      <c r="C296" s="151"/>
      <c r="D296" s="173"/>
      <c r="E296" s="151"/>
      <c r="F296" s="162"/>
      <c r="G296" s="151"/>
      <c r="H296" s="151"/>
      <c r="I296" s="151"/>
      <c r="J296" s="151"/>
      <c r="K296" s="151"/>
      <c r="L296" s="151"/>
    </row>
    <row r="297" spans="1:12" ht="18.75">
      <c r="A297" s="151"/>
      <c r="B297" s="151"/>
      <c r="C297" s="151"/>
      <c r="D297" s="173"/>
      <c r="E297" s="151"/>
      <c r="F297" s="162"/>
      <c r="G297" s="151"/>
      <c r="H297" s="151"/>
      <c r="I297" s="151"/>
      <c r="J297" s="151"/>
      <c r="K297" s="151"/>
      <c r="L297" s="151"/>
    </row>
    <row r="298" spans="1:12" ht="18.75">
      <c r="A298" s="151"/>
      <c r="B298" s="151"/>
      <c r="C298" s="151"/>
      <c r="D298" s="173"/>
      <c r="E298" s="151"/>
      <c r="F298" s="162"/>
      <c r="G298" s="151"/>
      <c r="H298" s="151"/>
      <c r="I298" s="151"/>
      <c r="J298" s="151"/>
      <c r="K298" s="151"/>
      <c r="L298" s="151"/>
    </row>
    <row r="299" spans="1:12" ht="18.75">
      <c r="A299" s="151"/>
      <c r="B299" s="151"/>
      <c r="C299" s="151"/>
      <c r="D299" s="173"/>
      <c r="E299" s="151"/>
      <c r="F299" s="162"/>
      <c r="G299" s="151"/>
      <c r="H299" s="151"/>
      <c r="I299" s="151"/>
      <c r="J299" s="151"/>
      <c r="K299" s="151"/>
      <c r="L299" s="151"/>
    </row>
    <row r="300" spans="1:12" ht="18.75">
      <c r="A300" s="151"/>
      <c r="B300" s="151"/>
      <c r="C300" s="151"/>
      <c r="D300" s="173"/>
      <c r="E300" s="151"/>
      <c r="F300" s="162"/>
      <c r="G300" s="151"/>
      <c r="H300" s="151"/>
      <c r="I300" s="151"/>
      <c r="J300" s="151"/>
      <c r="K300" s="151"/>
      <c r="L300" s="151"/>
    </row>
    <row r="301" spans="1:12" ht="18.75">
      <c r="A301" s="151"/>
      <c r="B301" s="151"/>
      <c r="C301" s="151"/>
      <c r="D301" s="173"/>
      <c r="E301" s="151"/>
      <c r="F301" s="162"/>
      <c r="G301" s="151"/>
      <c r="H301" s="151"/>
      <c r="I301" s="151"/>
      <c r="J301" s="151"/>
      <c r="K301" s="151"/>
      <c r="L301" s="151"/>
    </row>
    <row r="302" spans="1:12" ht="18.75">
      <c r="A302" s="151"/>
      <c r="B302" s="151"/>
      <c r="C302" s="151"/>
      <c r="D302" s="173"/>
      <c r="E302" s="151"/>
      <c r="F302" s="162"/>
      <c r="G302" s="151"/>
      <c r="H302" s="151"/>
      <c r="I302" s="151"/>
      <c r="J302" s="151"/>
      <c r="K302" s="151"/>
      <c r="L302" s="151"/>
    </row>
    <row r="303" spans="1:12" ht="18.75">
      <c r="A303" s="151"/>
      <c r="B303" s="151"/>
      <c r="C303" s="151"/>
      <c r="D303" s="173"/>
      <c r="E303" s="151"/>
      <c r="F303" s="162"/>
      <c r="G303" s="151"/>
      <c r="H303" s="151"/>
      <c r="I303" s="151"/>
      <c r="J303" s="151"/>
      <c r="K303" s="151"/>
      <c r="L303" s="151"/>
    </row>
    <row r="304" spans="1:12" ht="18.75">
      <c r="A304" s="151"/>
      <c r="B304" s="151"/>
      <c r="C304" s="151"/>
      <c r="D304" s="173"/>
      <c r="E304" s="151"/>
      <c r="F304" s="162"/>
      <c r="G304" s="151"/>
      <c r="H304" s="151"/>
      <c r="I304" s="151"/>
      <c r="J304" s="151"/>
      <c r="K304" s="151"/>
      <c r="L304" s="151"/>
    </row>
    <row r="305" spans="1:12" ht="18.75">
      <c r="A305" s="151"/>
      <c r="B305" s="151"/>
      <c r="C305" s="151"/>
      <c r="D305" s="173"/>
      <c r="E305" s="151"/>
      <c r="F305" s="162"/>
      <c r="G305" s="151"/>
      <c r="H305" s="151"/>
      <c r="I305" s="151"/>
      <c r="J305" s="151"/>
      <c r="K305" s="151"/>
      <c r="L305" s="151"/>
    </row>
    <row r="306" spans="1:12" ht="18.75">
      <c r="A306" s="151"/>
      <c r="B306" s="151"/>
      <c r="C306" s="151"/>
      <c r="D306" s="173"/>
      <c r="E306" s="151"/>
      <c r="F306" s="162"/>
      <c r="G306" s="151"/>
      <c r="H306" s="151"/>
      <c r="I306" s="151"/>
      <c r="J306" s="151"/>
      <c r="K306" s="151"/>
      <c r="L306" s="151"/>
    </row>
    <row r="307" spans="1:12" ht="18.75">
      <c r="A307" s="151"/>
      <c r="B307" s="151"/>
      <c r="C307" s="151"/>
      <c r="D307" s="173"/>
      <c r="E307" s="151"/>
      <c r="F307" s="162"/>
      <c r="G307" s="151"/>
      <c r="H307" s="151"/>
      <c r="I307" s="151"/>
      <c r="J307" s="151"/>
      <c r="K307" s="151"/>
      <c r="L307" s="151"/>
    </row>
    <row r="308" spans="1:12" ht="18.75">
      <c r="A308" s="151"/>
      <c r="B308" s="151"/>
      <c r="C308" s="151"/>
      <c r="D308" s="173"/>
      <c r="E308" s="151"/>
      <c r="F308" s="162"/>
      <c r="G308" s="151"/>
      <c r="H308" s="151"/>
      <c r="I308" s="151"/>
      <c r="J308" s="151"/>
      <c r="K308" s="151"/>
      <c r="L308" s="151"/>
    </row>
    <row r="309" spans="1:12" ht="18.75">
      <c r="A309" s="151"/>
      <c r="B309" s="151"/>
      <c r="C309" s="151"/>
      <c r="D309" s="173"/>
      <c r="E309" s="151"/>
      <c r="F309" s="162"/>
      <c r="G309" s="151"/>
      <c r="H309" s="151"/>
      <c r="I309" s="151"/>
      <c r="J309" s="151"/>
      <c r="K309" s="151"/>
      <c r="L309" s="151"/>
    </row>
    <row r="310" spans="1:12" ht="18.75">
      <c r="A310" s="151"/>
      <c r="B310" s="151"/>
      <c r="C310" s="151"/>
      <c r="D310" s="173"/>
      <c r="E310" s="151"/>
      <c r="F310" s="162"/>
      <c r="G310" s="151"/>
      <c r="H310" s="151"/>
      <c r="I310" s="151"/>
      <c r="J310" s="151"/>
      <c r="K310" s="151"/>
      <c r="L310" s="151"/>
    </row>
    <row r="311" spans="1:12" ht="18.75">
      <c r="A311" s="151"/>
      <c r="B311" s="151"/>
      <c r="C311" s="151"/>
      <c r="D311" s="173"/>
      <c r="E311" s="151"/>
      <c r="F311" s="162"/>
      <c r="G311" s="151"/>
      <c r="H311" s="151"/>
      <c r="I311" s="151"/>
      <c r="J311" s="151"/>
      <c r="K311" s="151"/>
      <c r="L311" s="151"/>
    </row>
    <row r="312" spans="1:12" ht="18.75">
      <c r="A312" s="151"/>
      <c r="B312" s="151"/>
      <c r="C312" s="151"/>
      <c r="D312" s="173"/>
      <c r="E312" s="151"/>
      <c r="F312" s="162"/>
      <c r="G312" s="151"/>
      <c r="H312" s="151"/>
      <c r="I312" s="151"/>
      <c r="J312" s="151"/>
      <c r="K312" s="151"/>
      <c r="L312" s="151"/>
    </row>
    <row r="313" spans="1:12" ht="18.75">
      <c r="A313" s="151"/>
      <c r="B313" s="151"/>
      <c r="C313" s="151"/>
      <c r="D313" s="173"/>
      <c r="E313" s="151"/>
      <c r="F313" s="162"/>
      <c r="G313" s="151"/>
      <c r="H313" s="151"/>
      <c r="I313" s="151"/>
      <c r="J313" s="151"/>
      <c r="K313" s="151"/>
      <c r="L313" s="151"/>
    </row>
    <row r="314" spans="1:12" ht="18.75">
      <c r="A314" s="151"/>
      <c r="B314" s="151"/>
      <c r="C314" s="151"/>
      <c r="D314" s="173"/>
      <c r="E314" s="151"/>
      <c r="F314" s="162"/>
      <c r="G314" s="151"/>
      <c r="H314" s="151"/>
      <c r="I314" s="151"/>
      <c r="J314" s="151"/>
      <c r="K314" s="151"/>
      <c r="L314" s="151"/>
    </row>
    <row r="315" spans="1:12" ht="18.75">
      <c r="A315" s="151"/>
      <c r="B315" s="151"/>
      <c r="C315" s="151"/>
      <c r="D315" s="173"/>
      <c r="E315" s="151"/>
      <c r="F315" s="162"/>
      <c r="G315" s="151"/>
      <c r="H315" s="151"/>
      <c r="I315" s="151"/>
      <c r="J315" s="151"/>
      <c r="K315" s="151"/>
      <c r="L315" s="151"/>
    </row>
    <row r="316" spans="1:12" ht="18.75">
      <c r="A316" s="151"/>
      <c r="B316" s="151"/>
      <c r="C316" s="151"/>
      <c r="D316" s="173"/>
      <c r="E316" s="151"/>
      <c r="F316" s="162"/>
      <c r="G316" s="151"/>
      <c r="H316" s="151"/>
      <c r="I316" s="151"/>
      <c r="J316" s="151"/>
      <c r="K316" s="151"/>
      <c r="L316" s="151"/>
    </row>
    <row r="317" spans="1:12" ht="18.75">
      <c r="A317" s="151"/>
      <c r="B317" s="151"/>
      <c r="C317" s="151"/>
      <c r="D317" s="173"/>
      <c r="E317" s="151"/>
      <c r="F317" s="162"/>
      <c r="G317" s="151"/>
      <c r="H317" s="151"/>
      <c r="I317" s="151"/>
      <c r="J317" s="151"/>
      <c r="K317" s="151"/>
      <c r="L317" s="151"/>
    </row>
    <row r="318" spans="1:3" ht="13.5">
      <c r="A318" s="119"/>
      <c r="B318" s="119"/>
      <c r="C318" s="119"/>
    </row>
    <row r="319" spans="1:3" ht="13.5">
      <c r="A319" s="119"/>
      <c r="B319" s="119"/>
      <c r="C319" s="119"/>
    </row>
    <row r="320" spans="1:3" ht="13.5">
      <c r="A320" s="119"/>
      <c r="B320" s="119"/>
      <c r="C320" s="119"/>
    </row>
    <row r="321" spans="1:3" ht="13.5">
      <c r="A321" s="119"/>
      <c r="B321" s="119"/>
      <c r="C321" s="119"/>
    </row>
    <row r="322" spans="1:3" ht="13.5">
      <c r="A322" s="119"/>
      <c r="B322" s="119"/>
      <c r="C322" s="119"/>
    </row>
    <row r="323" spans="1:3" ht="13.5">
      <c r="A323" s="119"/>
      <c r="B323" s="119"/>
      <c r="C323" s="119"/>
    </row>
    <row r="324" spans="1:3" ht="13.5">
      <c r="A324" s="119"/>
      <c r="B324" s="119"/>
      <c r="C324" s="119"/>
    </row>
    <row r="325" spans="1:3" ht="13.5">
      <c r="A325" s="119"/>
      <c r="B325" s="119"/>
      <c r="C325" s="119"/>
    </row>
    <row r="326" spans="1:3" ht="13.5">
      <c r="A326" s="119"/>
      <c r="B326" s="119"/>
      <c r="C326" s="119"/>
    </row>
    <row r="327" spans="1:3" ht="13.5">
      <c r="A327" s="119"/>
      <c r="B327" s="119"/>
      <c r="C327" s="119"/>
    </row>
    <row r="328" spans="1:3" ht="13.5">
      <c r="A328" s="119"/>
      <c r="B328" s="119"/>
      <c r="C328" s="119"/>
    </row>
    <row r="329" spans="1:3" ht="13.5">
      <c r="A329" s="119"/>
      <c r="B329" s="119"/>
      <c r="C329" s="119"/>
    </row>
    <row r="330" spans="1:3" ht="13.5">
      <c r="A330" s="119"/>
      <c r="B330" s="119"/>
      <c r="C330" s="119"/>
    </row>
    <row r="331" spans="1:3" ht="13.5">
      <c r="A331" s="119"/>
      <c r="B331" s="119"/>
      <c r="C331" s="119"/>
    </row>
    <row r="332" spans="1:3" ht="13.5">
      <c r="A332" s="119"/>
      <c r="B332" s="119"/>
      <c r="C332" s="119"/>
    </row>
    <row r="333" spans="1:3" ht="13.5">
      <c r="A333" s="119"/>
      <c r="B333" s="119"/>
      <c r="C333" s="119"/>
    </row>
    <row r="334" spans="1:3" ht="13.5">
      <c r="A334" s="119"/>
      <c r="B334" s="119"/>
      <c r="C334" s="119"/>
    </row>
    <row r="335" spans="1:3" ht="13.5">
      <c r="A335" s="119"/>
      <c r="B335" s="119"/>
      <c r="C335" s="119"/>
    </row>
    <row r="336" spans="1:3" ht="13.5">
      <c r="A336" s="119"/>
      <c r="B336" s="119"/>
      <c r="C336" s="119"/>
    </row>
    <row r="337" spans="1:3" ht="13.5">
      <c r="A337" s="119"/>
      <c r="B337" s="119"/>
      <c r="C337" s="119"/>
    </row>
    <row r="338" spans="1:3" ht="13.5">
      <c r="A338" s="119"/>
      <c r="B338" s="119"/>
      <c r="C338" s="119"/>
    </row>
    <row r="339" spans="1:3" ht="13.5">
      <c r="A339" s="119"/>
      <c r="B339" s="119"/>
      <c r="C339" s="119"/>
    </row>
    <row r="340" spans="1:3" ht="13.5">
      <c r="A340" s="119"/>
      <c r="B340" s="119"/>
      <c r="C340" s="119"/>
    </row>
    <row r="341" spans="1:3" ht="13.5">
      <c r="A341" s="119"/>
      <c r="B341" s="119"/>
      <c r="C341" s="119"/>
    </row>
    <row r="342" spans="1:3" ht="13.5">
      <c r="A342" s="119"/>
      <c r="B342" s="119"/>
      <c r="C342" s="119"/>
    </row>
    <row r="343" spans="1:3" ht="13.5">
      <c r="A343" s="119"/>
      <c r="B343" s="119"/>
      <c r="C343" s="119"/>
    </row>
    <row r="344" spans="1:3" ht="13.5">
      <c r="A344" s="119"/>
      <c r="B344" s="119"/>
      <c r="C344" s="119"/>
    </row>
    <row r="345" spans="1:3" ht="13.5">
      <c r="A345" s="119"/>
      <c r="B345" s="119"/>
      <c r="C345" s="119"/>
    </row>
    <row r="346" spans="1:3" ht="13.5">
      <c r="A346" s="119"/>
      <c r="B346" s="119"/>
      <c r="C346" s="119"/>
    </row>
    <row r="347" spans="1:3" ht="13.5">
      <c r="A347" s="119"/>
      <c r="B347" s="119"/>
      <c r="C347" s="119"/>
    </row>
    <row r="348" spans="1:3" ht="13.5">
      <c r="A348" s="119"/>
      <c r="B348" s="119"/>
      <c r="C348" s="119"/>
    </row>
    <row r="349" spans="1:3" ht="13.5">
      <c r="A349" s="119"/>
      <c r="B349" s="119"/>
      <c r="C349" s="119"/>
    </row>
    <row r="350" spans="1:3" ht="13.5">
      <c r="A350" s="119"/>
      <c r="B350" s="119"/>
      <c r="C350" s="119"/>
    </row>
    <row r="351" spans="1:3" ht="13.5">
      <c r="A351" s="119"/>
      <c r="B351" s="119"/>
      <c r="C351" s="119"/>
    </row>
    <row r="352" spans="1:3" ht="13.5">
      <c r="A352" s="119"/>
      <c r="B352" s="119"/>
      <c r="C352" s="119"/>
    </row>
    <row r="353" spans="1:3" ht="13.5">
      <c r="A353" s="119"/>
      <c r="B353" s="119"/>
      <c r="C353" s="119"/>
    </row>
    <row r="354" spans="1:3" ht="13.5">
      <c r="A354" s="119"/>
      <c r="B354" s="119"/>
      <c r="C354" s="119"/>
    </row>
    <row r="355" spans="1:3" ht="13.5">
      <c r="A355" s="119"/>
      <c r="B355" s="119"/>
      <c r="C355" s="119"/>
    </row>
    <row r="356" spans="1:3" ht="13.5">
      <c r="A356" s="119"/>
      <c r="B356" s="119"/>
      <c r="C356" s="119"/>
    </row>
    <row r="357" spans="1:3" ht="13.5">
      <c r="A357" s="119"/>
      <c r="B357" s="119"/>
      <c r="C357" s="119"/>
    </row>
    <row r="358" spans="1:3" ht="13.5">
      <c r="A358" s="119"/>
      <c r="B358" s="119"/>
      <c r="C358" s="119"/>
    </row>
    <row r="359" spans="1:3" ht="13.5">
      <c r="A359" s="119"/>
      <c r="B359" s="119"/>
      <c r="C359" s="119"/>
    </row>
    <row r="360" spans="1:3" ht="13.5">
      <c r="A360" s="119"/>
      <c r="B360" s="119"/>
      <c r="C360" s="119"/>
    </row>
    <row r="361" spans="1:3" ht="13.5">
      <c r="A361" s="119"/>
      <c r="B361" s="119"/>
      <c r="C361" s="119"/>
    </row>
    <row r="362" spans="1:3" ht="13.5">
      <c r="A362" s="119"/>
      <c r="B362" s="119"/>
      <c r="C362" s="119"/>
    </row>
    <row r="363" spans="1:3" ht="13.5">
      <c r="A363" s="119"/>
      <c r="B363" s="119"/>
      <c r="C363" s="119"/>
    </row>
    <row r="364" spans="1:3" ht="13.5">
      <c r="A364" s="119"/>
      <c r="B364" s="119"/>
      <c r="C364" s="119"/>
    </row>
    <row r="365" spans="1:3" ht="13.5">
      <c r="A365" s="119"/>
      <c r="B365" s="119"/>
      <c r="C365" s="119"/>
    </row>
    <row r="366" spans="1:3" ht="13.5">
      <c r="A366" s="119"/>
      <c r="B366" s="119"/>
      <c r="C366" s="119"/>
    </row>
    <row r="367" spans="1:3" ht="13.5">
      <c r="A367" s="119"/>
      <c r="B367" s="119"/>
      <c r="C367" s="119"/>
    </row>
    <row r="368" spans="1:3" ht="13.5">
      <c r="A368" s="119"/>
      <c r="B368" s="119"/>
      <c r="C368" s="119"/>
    </row>
    <row r="369" spans="1:3" ht="13.5">
      <c r="A369" s="119"/>
      <c r="B369" s="119"/>
      <c r="C369" s="119"/>
    </row>
    <row r="370" spans="1:3" ht="13.5">
      <c r="A370" s="119"/>
      <c r="B370" s="119"/>
      <c r="C370" s="119"/>
    </row>
    <row r="371" spans="1:3" ht="13.5">
      <c r="A371" s="119"/>
      <c r="B371" s="119"/>
      <c r="C371" s="119"/>
    </row>
    <row r="372" spans="1:3" ht="13.5">
      <c r="A372" s="119"/>
      <c r="B372" s="119"/>
      <c r="C372" s="119"/>
    </row>
    <row r="373" spans="1:3" ht="13.5">
      <c r="A373" s="119"/>
      <c r="B373" s="119"/>
      <c r="C373" s="119"/>
    </row>
    <row r="374" spans="1:3" ht="13.5">
      <c r="A374" s="119"/>
      <c r="B374" s="119"/>
      <c r="C374" s="119"/>
    </row>
    <row r="375" spans="1:3" ht="13.5">
      <c r="A375" s="119"/>
      <c r="B375" s="119"/>
      <c r="C375" s="119"/>
    </row>
  </sheetData>
  <sheetProtection/>
  <mergeCells count="32">
    <mergeCell ref="A1:F1"/>
    <mergeCell ref="F5:F6"/>
    <mergeCell ref="A5:C5"/>
    <mergeCell ref="D5:D6"/>
    <mergeCell ref="B21:C21"/>
    <mergeCell ref="A7:C7"/>
    <mergeCell ref="B8:C8"/>
    <mergeCell ref="E5:E6"/>
    <mergeCell ref="C10:C20"/>
    <mergeCell ref="A2:G2"/>
    <mergeCell ref="B50:C50"/>
    <mergeCell ref="A34:C34"/>
    <mergeCell ref="B25:C25"/>
    <mergeCell ref="B31:C31"/>
    <mergeCell ref="A24:C24"/>
    <mergeCell ref="B44:C44"/>
    <mergeCell ref="B35:C35"/>
    <mergeCell ref="A49:C49"/>
    <mergeCell ref="B96:C96"/>
    <mergeCell ref="A61:C61"/>
    <mergeCell ref="B82:C82"/>
    <mergeCell ref="A95:C95"/>
    <mergeCell ref="A62:C62"/>
    <mergeCell ref="B63:C63"/>
    <mergeCell ref="B113:C113"/>
    <mergeCell ref="A147:C147"/>
    <mergeCell ref="B128:C128"/>
    <mergeCell ref="A135:C135"/>
    <mergeCell ref="B136:C136"/>
    <mergeCell ref="B141:C141"/>
    <mergeCell ref="A144:C144"/>
    <mergeCell ref="A145:C145"/>
  </mergeCells>
  <printOptions horizontalCentered="1"/>
  <pageMargins left="0.5905511811023623" right="0.5905511811023623" top="0.5905511811023623" bottom="0.5905511811023623" header="0.1968503937007874" footer="0.1968503937007874"/>
  <pageSetup firstPageNumber="9" useFirstPageNumber="1" fitToHeight="0" fitToWidth="1" horizontalDpi="600" verticalDpi="600" orientation="landscape" paperSize="9" scale="55" r:id="rId1"/>
  <headerFooter alignWithMargins="0">
    <oddFooter>&amp;L&amp;13학교기업 에코포리스트&amp;C&amp;13-&amp;P+-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zoomScale="85" zoomScaleNormal="85" zoomScalePageLayoutView="0" workbookViewId="0" topLeftCell="A1">
      <selection activeCell="E140" sqref="E140"/>
    </sheetView>
  </sheetViews>
  <sheetFormatPr defaultColWidth="8.88671875" defaultRowHeight="13.5"/>
  <sheetData>
    <row r="1" spans="1:16" ht="18.75">
      <c r="A1" s="386"/>
      <c r="B1" s="386"/>
      <c r="C1" s="386"/>
      <c r="D1" s="386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16" ht="27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ht="27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76.5">
      <c r="A4" s="387" t="s">
        <v>355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</row>
    <row r="5" spans="1:16" ht="265.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1:16" ht="46.5">
      <c r="A6" s="388" t="s">
        <v>354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</row>
    <row r="7" spans="1:16" ht="37.5" customHeight="1">
      <c r="A7" s="391" t="s">
        <v>368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</row>
  </sheetData>
  <sheetProtection/>
  <mergeCells count="4">
    <mergeCell ref="A1:D1"/>
    <mergeCell ref="A4:P4"/>
    <mergeCell ref="A6:P6"/>
    <mergeCell ref="A7:P7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view="pageBreakPreview" zoomScale="70" zoomScaleNormal="70" zoomScaleSheetLayoutView="70" zoomScalePageLayoutView="0" workbookViewId="0" topLeftCell="A1">
      <selection activeCell="E140" sqref="E140"/>
    </sheetView>
  </sheetViews>
  <sheetFormatPr defaultColWidth="8.88671875" defaultRowHeight="13.5"/>
  <cols>
    <col min="1" max="1" width="15.5546875" style="0" customWidth="1"/>
    <col min="2" max="2" width="18.88671875" style="0" customWidth="1"/>
    <col min="3" max="3" width="28.88671875" style="0" customWidth="1"/>
    <col min="4" max="5" width="29.99609375" style="0" customWidth="1"/>
    <col min="6" max="6" width="29.99609375" style="119" customWidth="1"/>
    <col min="7" max="7" width="23.3359375" style="0" customWidth="1"/>
  </cols>
  <sheetData>
    <row r="1" spans="1:7" ht="52.5" customHeight="1">
      <c r="A1" s="411" t="s">
        <v>374</v>
      </c>
      <c r="B1" s="411"/>
      <c r="C1" s="411"/>
      <c r="D1" s="411"/>
      <c r="E1" s="411"/>
      <c r="F1" s="411"/>
      <c r="G1" s="411"/>
    </row>
    <row r="2" spans="1:7" ht="22.5" customHeight="1">
      <c r="A2" s="444" t="s">
        <v>395</v>
      </c>
      <c r="B2" s="444"/>
      <c r="C2" s="444"/>
      <c r="D2" s="444"/>
      <c r="E2" s="444"/>
      <c r="F2" s="444"/>
      <c r="G2" s="444"/>
    </row>
    <row r="3" spans="1:7" ht="15" customHeight="1">
      <c r="A3" s="20"/>
      <c r="B3" s="20"/>
      <c r="C3" s="20"/>
      <c r="D3" s="20"/>
      <c r="E3" s="20"/>
      <c r="F3" s="20"/>
      <c r="G3" s="20"/>
    </row>
    <row r="4" spans="1:7" ht="22.5" customHeight="1" thickBot="1">
      <c r="A4" s="447" t="s">
        <v>330</v>
      </c>
      <c r="B4" s="447"/>
      <c r="C4" s="447"/>
      <c r="D4" s="21"/>
      <c r="E4" s="21"/>
      <c r="F4" s="118"/>
      <c r="G4" s="304" t="s">
        <v>331</v>
      </c>
    </row>
    <row r="5" spans="1:7" ht="30" customHeight="1">
      <c r="A5" s="448" t="s">
        <v>301</v>
      </c>
      <c r="B5" s="449"/>
      <c r="C5" s="449"/>
      <c r="D5" s="450" t="s">
        <v>392</v>
      </c>
      <c r="E5" s="450" t="s">
        <v>376</v>
      </c>
      <c r="F5" s="450" t="s">
        <v>302</v>
      </c>
      <c r="G5" s="445" t="s">
        <v>303</v>
      </c>
    </row>
    <row r="6" spans="1:7" ht="30" customHeight="1" thickBot="1">
      <c r="A6" s="272" t="s">
        <v>304</v>
      </c>
      <c r="B6" s="273" t="s">
        <v>305</v>
      </c>
      <c r="C6" s="273" t="s">
        <v>306</v>
      </c>
      <c r="D6" s="451"/>
      <c r="E6" s="451"/>
      <c r="F6" s="451"/>
      <c r="G6" s="446"/>
    </row>
    <row r="7" spans="1:7" s="246" customFormat="1" ht="30" customHeight="1">
      <c r="A7" s="424" t="s">
        <v>335</v>
      </c>
      <c r="B7" s="425"/>
      <c r="C7" s="425"/>
      <c r="D7" s="187">
        <f>D8+D10</f>
        <v>204935</v>
      </c>
      <c r="E7" s="187">
        <f>E8+E10</f>
        <v>175675</v>
      </c>
      <c r="F7" s="191">
        <f>D7-E7</f>
        <v>29260</v>
      </c>
      <c r="G7" s="261"/>
    </row>
    <row r="8" spans="1:7" ht="30" customHeight="1">
      <c r="A8" s="30"/>
      <c r="B8" s="426" t="s">
        <v>335</v>
      </c>
      <c r="C8" s="426"/>
      <c r="D8" s="91">
        <f>D9</f>
        <v>204935</v>
      </c>
      <c r="E8" s="91">
        <f>E9</f>
        <v>160675</v>
      </c>
      <c r="F8" s="91">
        <f aca="true" t="shared" si="0" ref="F8:F68">D8-E8</f>
        <v>44260</v>
      </c>
      <c r="G8" s="23"/>
    </row>
    <row r="9" spans="1:7" ht="30" customHeight="1">
      <c r="A9" s="94"/>
      <c r="B9" s="95"/>
      <c r="C9" s="22" t="s">
        <v>336</v>
      </c>
      <c r="D9" s="91">
        <f>1/1000*'2014 지출의 부 목별'!D9</f>
        <v>204935</v>
      </c>
      <c r="E9" s="91">
        <v>160675</v>
      </c>
      <c r="F9" s="91">
        <f t="shared" si="0"/>
        <v>44260</v>
      </c>
      <c r="G9" s="24"/>
    </row>
    <row r="10" spans="1:7" ht="30" customHeight="1">
      <c r="A10" s="93"/>
      <c r="B10" s="426" t="s">
        <v>33</v>
      </c>
      <c r="C10" s="426"/>
      <c r="D10" s="91">
        <f>D11</f>
        <v>0</v>
      </c>
      <c r="E10" s="91">
        <f>E11</f>
        <v>15000</v>
      </c>
      <c r="F10" s="91">
        <f t="shared" si="0"/>
        <v>-15000</v>
      </c>
      <c r="G10" s="25"/>
    </row>
    <row r="11" spans="1:7" ht="30" customHeight="1" thickBot="1">
      <c r="A11" s="94"/>
      <c r="B11" s="49"/>
      <c r="C11" s="26" t="s">
        <v>1</v>
      </c>
      <c r="D11" s="91">
        <f>1/1000*'2014 지출의 부 목별'!D23</f>
        <v>0</v>
      </c>
      <c r="E11" s="91">
        <v>15000</v>
      </c>
      <c r="F11" s="91">
        <f t="shared" si="0"/>
        <v>-15000</v>
      </c>
      <c r="G11" s="24"/>
    </row>
    <row r="12" spans="1:7" s="246" customFormat="1" ht="30" customHeight="1">
      <c r="A12" s="424" t="s">
        <v>167</v>
      </c>
      <c r="B12" s="425"/>
      <c r="C12" s="425"/>
      <c r="D12" s="187">
        <f>D13+D16+D22</f>
        <v>86150</v>
      </c>
      <c r="E12" s="187">
        <f>E13+E16+E22</f>
        <v>62000</v>
      </c>
      <c r="F12" s="187">
        <f t="shared" si="0"/>
        <v>24150</v>
      </c>
      <c r="G12" s="262"/>
    </row>
    <row r="13" spans="1:7" ht="30" customHeight="1">
      <c r="A13" s="30"/>
      <c r="B13" s="426" t="s">
        <v>34</v>
      </c>
      <c r="C13" s="426"/>
      <c r="D13" s="91">
        <f>D14+D15</f>
        <v>0</v>
      </c>
      <c r="E13" s="91">
        <f>E14+E15</f>
        <v>0</v>
      </c>
      <c r="F13" s="91">
        <f t="shared" si="0"/>
        <v>0</v>
      </c>
      <c r="G13" s="25"/>
    </row>
    <row r="14" spans="1:7" ht="30" customHeight="1">
      <c r="A14" s="94"/>
      <c r="B14" s="95"/>
      <c r="C14" s="22" t="s">
        <v>35</v>
      </c>
      <c r="D14" s="91">
        <f>1/1000*'2014 지출의 부 목별'!D27</f>
        <v>0</v>
      </c>
      <c r="E14" s="91">
        <v>0</v>
      </c>
      <c r="F14" s="91">
        <f t="shared" si="0"/>
        <v>0</v>
      </c>
      <c r="G14" s="27"/>
    </row>
    <row r="15" spans="1:7" ht="30" customHeight="1">
      <c r="A15" s="94"/>
      <c r="B15" s="96"/>
      <c r="C15" s="22" t="s">
        <v>0</v>
      </c>
      <c r="D15" s="91">
        <f>1/1000*'2014 지출의 부 목별'!D29</f>
        <v>0</v>
      </c>
      <c r="E15" s="91">
        <v>0</v>
      </c>
      <c r="F15" s="91">
        <f t="shared" si="0"/>
        <v>0</v>
      </c>
      <c r="G15" s="24"/>
    </row>
    <row r="16" spans="1:7" ht="30" customHeight="1">
      <c r="A16" s="93"/>
      <c r="B16" s="426" t="s">
        <v>36</v>
      </c>
      <c r="C16" s="426"/>
      <c r="D16" s="91">
        <f>D17+D18+D19+D20+D21</f>
        <v>0</v>
      </c>
      <c r="E16" s="91">
        <f>E17+E18+E19+E20+E21</f>
        <v>0</v>
      </c>
      <c r="F16" s="91">
        <f t="shared" si="0"/>
        <v>0</v>
      </c>
      <c r="G16" s="25"/>
    </row>
    <row r="17" spans="1:7" ht="30" customHeight="1">
      <c r="A17" s="94"/>
      <c r="B17" s="95"/>
      <c r="C17" s="22" t="s">
        <v>37</v>
      </c>
      <c r="D17" s="91">
        <f>1/1000*'2014 지출의 부 목별'!D32</f>
        <v>0</v>
      </c>
      <c r="E17" s="91">
        <v>0</v>
      </c>
      <c r="F17" s="91">
        <f t="shared" si="0"/>
        <v>0</v>
      </c>
      <c r="G17" s="24"/>
    </row>
    <row r="18" spans="1:7" ht="30" customHeight="1">
      <c r="A18" s="94"/>
      <c r="B18" s="97"/>
      <c r="C18" s="22" t="s">
        <v>38</v>
      </c>
      <c r="D18" s="91">
        <f>1/1000*'2014 지출의 부 목별'!D34</f>
        <v>0</v>
      </c>
      <c r="E18" s="91">
        <v>0</v>
      </c>
      <c r="F18" s="91">
        <f t="shared" si="0"/>
        <v>0</v>
      </c>
      <c r="G18" s="24"/>
    </row>
    <row r="19" spans="1:7" ht="30" customHeight="1">
      <c r="A19" s="94"/>
      <c r="B19" s="97"/>
      <c r="C19" s="22" t="s">
        <v>39</v>
      </c>
      <c r="D19" s="91">
        <f>1/1000*'2014 지출의 부 목별'!D36</f>
        <v>0</v>
      </c>
      <c r="E19" s="91">
        <v>0</v>
      </c>
      <c r="F19" s="91">
        <f t="shared" si="0"/>
        <v>0</v>
      </c>
      <c r="G19" s="24"/>
    </row>
    <row r="20" spans="1:7" ht="30" customHeight="1">
      <c r="A20" s="94"/>
      <c r="B20" s="97"/>
      <c r="C20" s="22" t="s">
        <v>40</v>
      </c>
      <c r="D20" s="91">
        <f>1/1000*'2014 지출의 부 목별'!D38</f>
        <v>0</v>
      </c>
      <c r="E20" s="91">
        <v>0</v>
      </c>
      <c r="F20" s="91">
        <f t="shared" si="0"/>
        <v>0</v>
      </c>
      <c r="G20" s="24"/>
    </row>
    <row r="21" spans="1:7" ht="30" customHeight="1">
      <c r="A21" s="94"/>
      <c r="B21" s="96"/>
      <c r="C21" s="22" t="s">
        <v>41</v>
      </c>
      <c r="D21" s="91">
        <f>1/1000*'2014 지출의 부 목별'!D40</f>
        <v>0</v>
      </c>
      <c r="E21" s="91">
        <v>0</v>
      </c>
      <c r="F21" s="91">
        <f t="shared" si="0"/>
        <v>0</v>
      </c>
      <c r="G21" s="24"/>
    </row>
    <row r="22" spans="1:7" ht="30" customHeight="1">
      <c r="A22" s="93"/>
      <c r="B22" s="426" t="s">
        <v>61</v>
      </c>
      <c r="C22" s="426"/>
      <c r="D22" s="91">
        <f>D23</f>
        <v>86150</v>
      </c>
      <c r="E22" s="91">
        <f>E23</f>
        <v>62000</v>
      </c>
      <c r="F22" s="91">
        <f t="shared" si="0"/>
        <v>24150</v>
      </c>
      <c r="G22" s="24"/>
    </row>
    <row r="23" spans="1:7" ht="30" customHeight="1" thickBot="1">
      <c r="A23" s="102"/>
      <c r="B23" s="108"/>
      <c r="C23" s="109" t="s">
        <v>42</v>
      </c>
      <c r="D23" s="105">
        <f>1/1000*'2014 지출의 부 목별'!D43</f>
        <v>86150</v>
      </c>
      <c r="E23" s="105">
        <v>62000</v>
      </c>
      <c r="F23" s="105">
        <f t="shared" si="0"/>
        <v>24150</v>
      </c>
      <c r="G23" s="106"/>
    </row>
    <row r="24" spans="1:7" s="246" customFormat="1" ht="30" customHeight="1">
      <c r="A24" s="438" t="s">
        <v>56</v>
      </c>
      <c r="B24" s="439"/>
      <c r="C24" s="439"/>
      <c r="D24" s="263">
        <f>D25</f>
        <v>268400</v>
      </c>
      <c r="E24" s="263">
        <f>E25</f>
        <v>284825</v>
      </c>
      <c r="F24" s="264">
        <f t="shared" si="0"/>
        <v>-16425</v>
      </c>
      <c r="G24" s="265"/>
    </row>
    <row r="25" spans="1:7" ht="30" customHeight="1" thickBot="1">
      <c r="A25" s="340"/>
      <c r="B25" s="440" t="s">
        <v>43</v>
      </c>
      <c r="C25" s="440"/>
      <c r="D25" s="105">
        <f>SUM(D26:D48)</f>
        <v>268400</v>
      </c>
      <c r="E25" s="105">
        <f>SUM(E26:E48)</f>
        <v>284825</v>
      </c>
      <c r="F25" s="105">
        <f t="shared" si="0"/>
        <v>-16425</v>
      </c>
      <c r="G25" s="32"/>
    </row>
    <row r="26" spans="1:7" ht="30" customHeight="1">
      <c r="A26" s="94"/>
      <c r="B26" s="99"/>
      <c r="C26" s="337" t="s">
        <v>338</v>
      </c>
      <c r="D26" s="338">
        <f>1/1000*'2014 지출의 부 목별'!D51</f>
        <v>96000</v>
      </c>
      <c r="E26" s="338">
        <v>96000</v>
      </c>
      <c r="F26" s="338">
        <f t="shared" si="0"/>
        <v>0</v>
      </c>
      <c r="G26" s="28"/>
    </row>
    <row r="27" spans="1:7" ht="30" customHeight="1">
      <c r="A27" s="94"/>
      <c r="B27" s="99"/>
      <c r="C27" s="337" t="s">
        <v>339</v>
      </c>
      <c r="D27" s="338">
        <f>1/1000*'2014 지출의 부 목별'!D53</f>
        <v>72600</v>
      </c>
      <c r="E27" s="338">
        <v>63200</v>
      </c>
      <c r="F27" s="338">
        <f t="shared" si="0"/>
        <v>9400</v>
      </c>
      <c r="G27" s="28"/>
    </row>
    <row r="28" spans="1:7" ht="30" customHeight="1">
      <c r="A28" s="94"/>
      <c r="B28" s="99"/>
      <c r="C28" s="26" t="s">
        <v>44</v>
      </c>
      <c r="D28" s="91">
        <f>1/1000*'2014 지출의 부 목별'!D56</f>
        <v>0</v>
      </c>
      <c r="E28" s="91">
        <v>0</v>
      </c>
      <c r="F28" s="91">
        <f t="shared" si="0"/>
        <v>0</v>
      </c>
      <c r="G28" s="28"/>
    </row>
    <row r="29" spans="1:7" ht="30" customHeight="1">
      <c r="A29" s="94"/>
      <c r="B29" s="99"/>
      <c r="C29" s="26" t="s">
        <v>340</v>
      </c>
      <c r="D29" s="91">
        <f>1/1000*'2014 지출의 부 목별'!D58</f>
        <v>0</v>
      </c>
      <c r="E29" s="91">
        <v>0</v>
      </c>
      <c r="F29" s="91"/>
      <c r="G29" s="28"/>
    </row>
    <row r="30" spans="1:7" ht="30" customHeight="1">
      <c r="A30" s="94"/>
      <c r="B30" s="99"/>
      <c r="C30" s="26" t="s">
        <v>238</v>
      </c>
      <c r="D30" s="91">
        <f>1/1000*'2014 지출의 부 목별'!D60</f>
        <v>19800</v>
      </c>
      <c r="E30" s="91">
        <v>19800</v>
      </c>
      <c r="F30" s="91"/>
      <c r="G30" s="28"/>
    </row>
    <row r="31" spans="1:7" ht="30" customHeight="1">
      <c r="A31" s="94"/>
      <c r="B31" s="99"/>
      <c r="C31" s="26" t="s">
        <v>45</v>
      </c>
      <c r="D31" s="91">
        <f>1/1000*'2014 지출의 부 목별'!D64</f>
        <v>2400</v>
      </c>
      <c r="E31" s="91">
        <v>4800</v>
      </c>
      <c r="F31" s="91">
        <f t="shared" si="0"/>
        <v>-2400</v>
      </c>
      <c r="G31" s="29"/>
    </row>
    <row r="32" spans="1:7" ht="30" customHeight="1">
      <c r="A32" s="94"/>
      <c r="B32" s="99"/>
      <c r="C32" s="26" t="s">
        <v>2</v>
      </c>
      <c r="D32" s="91">
        <f>1/1000*'2014 지출의 부 목별'!D66</f>
        <v>0</v>
      </c>
      <c r="E32" s="91">
        <v>0</v>
      </c>
      <c r="F32" s="91">
        <f t="shared" si="0"/>
        <v>0</v>
      </c>
      <c r="G32" s="29"/>
    </row>
    <row r="33" spans="1:7" ht="30" customHeight="1">
      <c r="A33" s="94"/>
      <c r="B33" s="99"/>
      <c r="C33" s="26" t="s">
        <v>46</v>
      </c>
      <c r="D33" s="91">
        <f>1/1000*'2014 지출의 부 목별'!D68</f>
        <v>6100</v>
      </c>
      <c r="E33" s="91">
        <v>3600</v>
      </c>
      <c r="F33" s="91">
        <f t="shared" si="0"/>
        <v>2500</v>
      </c>
      <c r="G33" s="29"/>
    </row>
    <row r="34" spans="1:7" ht="30" customHeight="1">
      <c r="A34" s="94"/>
      <c r="B34" s="99"/>
      <c r="C34" s="26" t="s">
        <v>115</v>
      </c>
      <c r="D34" s="91">
        <f>1/1000*'2014 지출의 부 목별'!D71</f>
        <v>780</v>
      </c>
      <c r="E34" s="91">
        <v>780</v>
      </c>
      <c r="F34" s="91">
        <f t="shared" si="0"/>
        <v>0</v>
      </c>
      <c r="G34" s="29"/>
    </row>
    <row r="35" spans="1:7" ht="30" customHeight="1">
      <c r="A35" s="94"/>
      <c r="B35" s="99"/>
      <c r="C35" s="26" t="s">
        <v>243</v>
      </c>
      <c r="D35" s="91">
        <f>1/1000*'2014 지출의 부 목별'!D73</f>
        <v>1500</v>
      </c>
      <c r="E35" s="91">
        <v>3000</v>
      </c>
      <c r="F35" s="91">
        <f t="shared" si="0"/>
        <v>-1500</v>
      </c>
      <c r="G35" s="29"/>
    </row>
    <row r="36" spans="1:7" ht="30" customHeight="1">
      <c r="A36" s="94"/>
      <c r="B36" s="99"/>
      <c r="C36" s="26" t="s">
        <v>244</v>
      </c>
      <c r="D36" s="91">
        <f>1/1000*'2014 지출의 부 목별'!D75</f>
        <v>3350</v>
      </c>
      <c r="E36" s="91">
        <v>3350</v>
      </c>
      <c r="F36" s="91">
        <f t="shared" si="0"/>
        <v>0</v>
      </c>
      <c r="G36" s="28"/>
    </row>
    <row r="37" spans="1:7" ht="30" customHeight="1">
      <c r="A37" s="94"/>
      <c r="B37" s="99"/>
      <c r="C37" s="26" t="s">
        <v>47</v>
      </c>
      <c r="D37" s="91">
        <f>1/1000*'2014 지출의 부 목별'!D79</f>
        <v>9080</v>
      </c>
      <c r="E37" s="91">
        <v>9080</v>
      </c>
      <c r="F37" s="91">
        <f t="shared" si="0"/>
        <v>0</v>
      </c>
      <c r="G37" s="28"/>
    </row>
    <row r="38" spans="1:7" ht="30" customHeight="1">
      <c r="A38" s="94"/>
      <c r="B38" s="99"/>
      <c r="C38" s="26" t="s">
        <v>341</v>
      </c>
      <c r="D38" s="91">
        <f>1/1000*'2014 지출의 부 목별'!D82</f>
        <v>30000</v>
      </c>
      <c r="E38" s="91">
        <v>40000</v>
      </c>
      <c r="F38" s="91"/>
      <c r="G38" s="28"/>
    </row>
    <row r="39" spans="1:7" ht="30" customHeight="1">
      <c r="A39" s="94"/>
      <c r="B39" s="99"/>
      <c r="C39" s="26" t="s">
        <v>342</v>
      </c>
      <c r="D39" s="91">
        <f>1/1000*'2014 지출의 부 목별'!D84</f>
        <v>0</v>
      </c>
      <c r="E39" s="91">
        <v>0</v>
      </c>
      <c r="F39" s="91"/>
      <c r="G39" s="28"/>
    </row>
    <row r="40" spans="1:7" ht="30" customHeight="1">
      <c r="A40" s="94"/>
      <c r="B40" s="99"/>
      <c r="C40" s="26" t="s">
        <v>343</v>
      </c>
      <c r="D40" s="91">
        <f>1/1000*'2014 지출의 부 목별'!D86</f>
        <v>0</v>
      </c>
      <c r="E40" s="91">
        <v>0</v>
      </c>
      <c r="F40" s="91"/>
      <c r="G40" s="28"/>
    </row>
    <row r="41" spans="1:7" ht="30" customHeight="1">
      <c r="A41" s="94"/>
      <c r="B41" s="99"/>
      <c r="C41" s="26" t="s">
        <v>48</v>
      </c>
      <c r="D41" s="91">
        <f>1/1000*'2014 지출의 부 목별'!D88</f>
        <v>0</v>
      </c>
      <c r="E41" s="91">
        <v>0</v>
      </c>
      <c r="F41" s="91">
        <f t="shared" si="0"/>
        <v>0</v>
      </c>
      <c r="G41" s="28"/>
    </row>
    <row r="42" spans="1:7" ht="30" customHeight="1">
      <c r="A42" s="94"/>
      <c r="B42" s="99"/>
      <c r="C42" s="26" t="s">
        <v>49</v>
      </c>
      <c r="D42" s="91">
        <f>1/1000*'2014 지출의 부 목별'!D90</f>
        <v>8800</v>
      </c>
      <c r="E42" s="91">
        <v>8800</v>
      </c>
      <c r="F42" s="91">
        <f t="shared" si="0"/>
        <v>0</v>
      </c>
      <c r="G42" s="28"/>
    </row>
    <row r="43" spans="1:7" ht="30" customHeight="1">
      <c r="A43" s="94"/>
      <c r="B43" s="99"/>
      <c r="C43" s="26" t="s">
        <v>50</v>
      </c>
      <c r="D43" s="91">
        <f>1/1000*'2014 지출의 부 목별'!D94</f>
        <v>0</v>
      </c>
      <c r="E43" s="91">
        <v>0</v>
      </c>
      <c r="F43" s="91">
        <f t="shared" si="0"/>
        <v>0</v>
      </c>
      <c r="G43" s="28"/>
    </row>
    <row r="44" spans="1:7" ht="30" customHeight="1">
      <c r="A44" s="94"/>
      <c r="B44" s="99"/>
      <c r="C44" s="31" t="s">
        <v>344</v>
      </c>
      <c r="D44" s="92">
        <f>1/1000*'2014 지출의 부 목별'!D96</f>
        <v>0</v>
      </c>
      <c r="E44" s="92">
        <v>15000</v>
      </c>
      <c r="F44" s="91"/>
      <c r="G44" s="28"/>
    </row>
    <row r="45" spans="1:7" ht="30" customHeight="1">
      <c r="A45" s="94"/>
      <c r="B45" s="99"/>
      <c r="C45" s="31" t="s">
        <v>236</v>
      </c>
      <c r="D45" s="92">
        <f>1/1000*'2014 지출의 부 목별'!D98</f>
        <v>0</v>
      </c>
      <c r="E45" s="92">
        <v>0</v>
      </c>
      <c r="F45" s="91"/>
      <c r="G45" s="28"/>
    </row>
    <row r="46" spans="1:7" ht="30" customHeight="1">
      <c r="A46" s="94"/>
      <c r="B46" s="99"/>
      <c r="C46" s="31" t="s">
        <v>237</v>
      </c>
      <c r="D46" s="92">
        <f>1/1000*'2014 지출의 부 목별'!D100</f>
        <v>0</v>
      </c>
      <c r="E46" s="92">
        <v>0</v>
      </c>
      <c r="F46" s="91"/>
      <c r="G46" s="28"/>
    </row>
    <row r="47" spans="1:7" ht="30" customHeight="1">
      <c r="A47" s="94"/>
      <c r="B47" s="99"/>
      <c r="C47" s="31" t="s">
        <v>345</v>
      </c>
      <c r="D47" s="92">
        <f>1/1000*'2014 지출의 부 목별'!D102</f>
        <v>0</v>
      </c>
      <c r="E47" s="92">
        <v>0</v>
      </c>
      <c r="F47" s="91"/>
      <c r="G47" s="28"/>
    </row>
    <row r="48" spans="1:7" ht="30" customHeight="1" thickBot="1">
      <c r="A48" s="102"/>
      <c r="B48" s="101"/>
      <c r="C48" s="104" t="s">
        <v>346</v>
      </c>
      <c r="D48" s="105">
        <f>1/1000*'2014 지출의 부 목별'!D104</f>
        <v>17990</v>
      </c>
      <c r="E48" s="105">
        <v>17415</v>
      </c>
      <c r="F48" s="105">
        <f t="shared" si="0"/>
        <v>575</v>
      </c>
      <c r="G48" s="110"/>
    </row>
    <row r="49" spans="1:7" s="246" customFormat="1" ht="30" customHeight="1">
      <c r="A49" s="424" t="s">
        <v>297</v>
      </c>
      <c r="B49" s="425"/>
      <c r="C49" s="425"/>
      <c r="D49" s="187">
        <f>D50</f>
        <v>0</v>
      </c>
      <c r="E49" s="187">
        <f>E50</f>
        <v>0</v>
      </c>
      <c r="F49" s="187">
        <f t="shared" si="0"/>
        <v>0</v>
      </c>
      <c r="G49" s="262"/>
    </row>
    <row r="50" spans="1:7" ht="30" customHeight="1">
      <c r="A50" s="30"/>
      <c r="B50" s="426" t="s">
        <v>52</v>
      </c>
      <c r="C50" s="426"/>
      <c r="D50" s="91">
        <f>D51+D52</f>
        <v>0</v>
      </c>
      <c r="E50" s="91">
        <f>E51+E52</f>
        <v>0</v>
      </c>
      <c r="F50" s="91">
        <f t="shared" si="0"/>
        <v>0</v>
      </c>
      <c r="G50" s="25"/>
    </row>
    <row r="51" spans="1:7" ht="30" customHeight="1">
      <c r="A51" s="94"/>
      <c r="B51" s="117"/>
      <c r="C51" s="339" t="s">
        <v>116</v>
      </c>
      <c r="D51" s="338">
        <f>1/1000*'2014 지출의 부 목별'!D109</f>
        <v>0</v>
      </c>
      <c r="E51" s="338">
        <v>0</v>
      </c>
      <c r="F51" s="338">
        <f t="shared" si="0"/>
        <v>0</v>
      </c>
      <c r="G51" s="25"/>
    </row>
    <row r="52" spans="1:7" ht="30" customHeight="1" thickBot="1">
      <c r="A52" s="102"/>
      <c r="B52" s="101"/>
      <c r="C52" s="104" t="s">
        <v>117</v>
      </c>
      <c r="D52" s="105">
        <f>1/1000*'2014 지출의 부 목별'!D111</f>
        <v>0</v>
      </c>
      <c r="E52" s="105">
        <v>0</v>
      </c>
      <c r="F52" s="105">
        <f t="shared" si="0"/>
        <v>0</v>
      </c>
      <c r="G52" s="110"/>
    </row>
    <row r="53" spans="1:7" s="246" customFormat="1" ht="30" customHeight="1">
      <c r="A53" s="421" t="s">
        <v>349</v>
      </c>
      <c r="B53" s="422"/>
      <c r="C53" s="423"/>
      <c r="D53" s="263">
        <f>SUM(D54:D55)</f>
        <v>44660</v>
      </c>
      <c r="E53" s="263">
        <f>SUM(E54:E55)</f>
        <v>48500</v>
      </c>
      <c r="F53" s="263">
        <f>D53-E53</f>
        <v>-3840</v>
      </c>
      <c r="G53" s="306"/>
    </row>
    <row r="54" spans="1:7" ht="30" customHeight="1">
      <c r="A54" s="308"/>
      <c r="B54" s="98"/>
      <c r="C54" s="26" t="s">
        <v>347</v>
      </c>
      <c r="D54" s="91">
        <f>1/1000*'2014 지출의 부 목별'!D114</f>
        <v>3000</v>
      </c>
      <c r="E54" s="91">
        <v>3000</v>
      </c>
      <c r="F54" s="91">
        <f>D54-E54</f>
        <v>0</v>
      </c>
      <c r="G54" s="28"/>
    </row>
    <row r="55" spans="1:7" ht="30" customHeight="1" thickBot="1">
      <c r="A55" s="102"/>
      <c r="B55" s="101"/>
      <c r="C55" s="307" t="s">
        <v>348</v>
      </c>
      <c r="D55" s="92">
        <f>1/1000*'2014 지출의 부 목별'!D116</f>
        <v>41660</v>
      </c>
      <c r="E55" s="230">
        <v>45500</v>
      </c>
      <c r="F55" s="230">
        <f>D55-E55</f>
        <v>-3840</v>
      </c>
      <c r="G55" s="110"/>
    </row>
    <row r="56" spans="1:7" s="246" customFormat="1" ht="30" customHeight="1" thickBot="1">
      <c r="A56" s="441" t="s">
        <v>58</v>
      </c>
      <c r="B56" s="442"/>
      <c r="C56" s="443"/>
      <c r="D56" s="192">
        <f>D7+D12+D24+D49+D53</f>
        <v>604145</v>
      </c>
      <c r="E56" s="266">
        <f>E7+E12+E24+E49+E53</f>
        <v>571000</v>
      </c>
      <c r="F56" s="266">
        <f t="shared" si="0"/>
        <v>33145</v>
      </c>
      <c r="G56" s="267"/>
    </row>
    <row r="57" spans="1:7" s="246" customFormat="1" ht="30" customHeight="1">
      <c r="A57" s="424" t="s">
        <v>59</v>
      </c>
      <c r="B57" s="425"/>
      <c r="C57" s="425"/>
      <c r="D57" s="187">
        <f>D58+D65+D75</f>
        <v>0</v>
      </c>
      <c r="E57" s="187">
        <f>E58+E65+E75</f>
        <v>0</v>
      </c>
      <c r="F57" s="187">
        <f t="shared" si="0"/>
        <v>0</v>
      </c>
      <c r="G57" s="262"/>
    </row>
    <row r="58" spans="1:7" ht="30" customHeight="1">
      <c r="A58" s="44"/>
      <c r="B58" s="426" t="s">
        <v>118</v>
      </c>
      <c r="C58" s="426"/>
      <c r="D58" s="91">
        <f>D59+D60+D61+D62+D63+D64</f>
        <v>0</v>
      </c>
      <c r="E58" s="91">
        <f>E59+E60+E61+E62+E63+E64</f>
        <v>0</v>
      </c>
      <c r="F58" s="91">
        <f t="shared" si="0"/>
        <v>0</v>
      </c>
      <c r="G58" s="25"/>
    </row>
    <row r="59" spans="1:7" ht="30" customHeight="1">
      <c r="A59" s="115"/>
      <c r="B59" s="100"/>
      <c r="C59" s="45" t="s">
        <v>119</v>
      </c>
      <c r="D59" s="92">
        <f>1/1000*'2014 지출의 부 목별'!D121</f>
        <v>0</v>
      </c>
      <c r="E59" s="92">
        <v>0</v>
      </c>
      <c r="F59" s="91">
        <f t="shared" si="0"/>
        <v>0</v>
      </c>
      <c r="G59" s="25"/>
    </row>
    <row r="60" spans="1:7" ht="30" customHeight="1">
      <c r="A60" s="115"/>
      <c r="B60" s="117"/>
      <c r="C60" s="45" t="s">
        <v>120</v>
      </c>
      <c r="D60" s="92">
        <f>1/1000*'2014 지출의 부 목별'!D123</f>
        <v>0</v>
      </c>
      <c r="E60" s="92">
        <v>0</v>
      </c>
      <c r="F60" s="91">
        <f t="shared" si="0"/>
        <v>0</v>
      </c>
      <c r="G60" s="25"/>
    </row>
    <row r="61" spans="1:7" ht="30" customHeight="1">
      <c r="A61" s="115"/>
      <c r="B61" s="117"/>
      <c r="C61" s="45" t="s">
        <v>121</v>
      </c>
      <c r="D61" s="92">
        <f>1/1000*'2014 지출의 부 목별'!D125</f>
        <v>0</v>
      </c>
      <c r="E61" s="92">
        <v>0</v>
      </c>
      <c r="F61" s="91">
        <f t="shared" si="0"/>
        <v>0</v>
      </c>
      <c r="G61" s="25"/>
    </row>
    <row r="62" spans="1:7" ht="30" customHeight="1">
      <c r="A62" s="115"/>
      <c r="B62" s="117"/>
      <c r="C62" s="45" t="s">
        <v>122</v>
      </c>
      <c r="D62" s="92">
        <f>1/1000*'2014 지출의 부 목별'!D127</f>
        <v>0</v>
      </c>
      <c r="E62" s="92">
        <v>0</v>
      </c>
      <c r="F62" s="91">
        <f t="shared" si="0"/>
        <v>0</v>
      </c>
      <c r="G62" s="25"/>
    </row>
    <row r="63" spans="1:7" ht="30" customHeight="1">
      <c r="A63" s="115"/>
      <c r="B63" s="117"/>
      <c r="C63" s="45" t="s">
        <v>123</v>
      </c>
      <c r="D63" s="92">
        <f>1/1000*'2014 지출의 부 목별'!D129</f>
        <v>0</v>
      </c>
      <c r="E63" s="92">
        <v>0</v>
      </c>
      <c r="F63" s="91">
        <f t="shared" si="0"/>
        <v>0</v>
      </c>
      <c r="G63" s="25"/>
    </row>
    <row r="64" spans="1:7" ht="30" customHeight="1">
      <c r="A64" s="113"/>
      <c r="B64" s="96"/>
      <c r="C64" s="22" t="s">
        <v>124</v>
      </c>
      <c r="D64" s="91">
        <f>1/1000*'2014 지출의 부 목별'!D131</f>
        <v>0</v>
      </c>
      <c r="E64" s="91">
        <v>0</v>
      </c>
      <c r="F64" s="91">
        <f t="shared" si="0"/>
        <v>0</v>
      </c>
      <c r="G64" s="24"/>
    </row>
    <row r="65" spans="1:7" ht="30" customHeight="1">
      <c r="A65" s="112"/>
      <c r="B65" s="427" t="s">
        <v>125</v>
      </c>
      <c r="C65" s="428"/>
      <c r="D65" s="91">
        <f>D66+D67+D68+D69+D70+D71+D72+D73+D74</f>
        <v>0</v>
      </c>
      <c r="E65" s="91">
        <f>E66+E67+E68+E69+E70+E71+E72+E73+E74</f>
        <v>0</v>
      </c>
      <c r="F65" s="91">
        <f t="shared" si="0"/>
        <v>0</v>
      </c>
      <c r="G65" s="24"/>
    </row>
    <row r="66" spans="1:7" ht="30" customHeight="1">
      <c r="A66" s="113"/>
      <c r="B66" s="95"/>
      <c r="C66" s="22" t="s">
        <v>126</v>
      </c>
      <c r="D66" s="91">
        <f>1/1000*'2014 지출의 부 목별'!D134</f>
        <v>0</v>
      </c>
      <c r="E66" s="91">
        <v>0</v>
      </c>
      <c r="F66" s="91">
        <f t="shared" si="0"/>
        <v>0</v>
      </c>
      <c r="G66" s="24"/>
    </row>
    <row r="67" spans="1:7" ht="30" customHeight="1">
      <c r="A67" s="113"/>
      <c r="B67" s="97"/>
      <c r="C67" s="22" t="s">
        <v>127</v>
      </c>
      <c r="D67" s="91">
        <f>1/1000*'2014 지출의 부 목별'!D136</f>
        <v>0</v>
      </c>
      <c r="E67" s="91">
        <v>0</v>
      </c>
      <c r="F67" s="91">
        <f t="shared" si="0"/>
        <v>0</v>
      </c>
      <c r="G67" s="24"/>
    </row>
    <row r="68" spans="1:7" ht="30" customHeight="1">
      <c r="A68" s="113"/>
      <c r="B68" s="97"/>
      <c r="C68" s="22" t="s">
        <v>128</v>
      </c>
      <c r="D68" s="91">
        <f>1/1000*'2014 지출의 부 목별'!D138</f>
        <v>0</v>
      </c>
      <c r="E68" s="91">
        <v>0</v>
      </c>
      <c r="F68" s="91">
        <f t="shared" si="0"/>
        <v>0</v>
      </c>
      <c r="G68" s="24"/>
    </row>
    <row r="69" spans="1:7" ht="30" customHeight="1">
      <c r="A69" s="113"/>
      <c r="B69" s="97"/>
      <c r="C69" s="22" t="s">
        <v>129</v>
      </c>
      <c r="D69" s="91">
        <f>1/1000*'2014 지출의 부 목별'!D140</f>
        <v>0</v>
      </c>
      <c r="E69" s="91">
        <v>0</v>
      </c>
      <c r="F69" s="91">
        <f aca="true" t="shared" si="1" ref="F69:F110">D69-E69</f>
        <v>0</v>
      </c>
      <c r="G69" s="24"/>
    </row>
    <row r="70" spans="1:7" ht="30" customHeight="1">
      <c r="A70" s="113"/>
      <c r="B70" s="97"/>
      <c r="C70" s="22" t="s">
        <v>130</v>
      </c>
      <c r="D70" s="91">
        <f>1/1000*'2014 지출의 부 목별'!D142</f>
        <v>0</v>
      </c>
      <c r="E70" s="91">
        <v>0</v>
      </c>
      <c r="F70" s="91">
        <f t="shared" si="1"/>
        <v>0</v>
      </c>
      <c r="G70" s="24"/>
    </row>
    <row r="71" spans="1:7" ht="30" customHeight="1" thickBot="1">
      <c r="A71" s="116"/>
      <c r="B71" s="341"/>
      <c r="C71" s="109" t="s">
        <v>131</v>
      </c>
      <c r="D71" s="105">
        <f>1/1000*'2014 지출의 부 목별'!D144</f>
        <v>0</v>
      </c>
      <c r="E71" s="105">
        <v>0</v>
      </c>
      <c r="F71" s="105">
        <f t="shared" si="1"/>
        <v>0</v>
      </c>
      <c r="G71" s="106"/>
    </row>
    <row r="72" spans="1:7" ht="30" customHeight="1">
      <c r="A72" s="113"/>
      <c r="B72" s="97"/>
      <c r="C72" s="339" t="s">
        <v>132</v>
      </c>
      <c r="D72" s="338">
        <f>1/1000*'2014 지출의 부 목별'!D146</f>
        <v>0</v>
      </c>
      <c r="E72" s="338">
        <v>0</v>
      </c>
      <c r="F72" s="338">
        <f t="shared" si="1"/>
        <v>0</v>
      </c>
      <c r="G72" s="24"/>
    </row>
    <row r="73" spans="1:7" ht="30" customHeight="1">
      <c r="A73" s="113"/>
      <c r="B73" s="97"/>
      <c r="C73" s="22" t="s">
        <v>133</v>
      </c>
      <c r="D73" s="91">
        <f>1/1000*'2014 지출의 부 목별'!D148</f>
        <v>0</v>
      </c>
      <c r="E73" s="91">
        <v>0</v>
      </c>
      <c r="F73" s="91">
        <f t="shared" si="1"/>
        <v>0</v>
      </c>
      <c r="G73" s="24"/>
    </row>
    <row r="74" spans="1:7" ht="30" customHeight="1">
      <c r="A74" s="113"/>
      <c r="B74" s="97"/>
      <c r="C74" s="45" t="s">
        <v>134</v>
      </c>
      <c r="D74" s="92">
        <f>1/1000*'2014 지출의 부 목별'!D150</f>
        <v>0</v>
      </c>
      <c r="E74" s="92">
        <v>0</v>
      </c>
      <c r="F74" s="92">
        <f t="shared" si="1"/>
        <v>0</v>
      </c>
      <c r="G74" s="24"/>
    </row>
    <row r="75" spans="1:7" ht="30" customHeight="1">
      <c r="A75" s="112"/>
      <c r="B75" s="427" t="s">
        <v>135</v>
      </c>
      <c r="C75" s="428"/>
      <c r="D75" s="91">
        <f>D76</f>
        <v>0</v>
      </c>
      <c r="E75" s="91">
        <f>E76</f>
        <v>0</v>
      </c>
      <c r="F75" s="91">
        <f t="shared" si="1"/>
        <v>0</v>
      </c>
      <c r="G75" s="24"/>
    </row>
    <row r="76" spans="1:7" ht="30" customHeight="1" thickBot="1">
      <c r="A76" s="116"/>
      <c r="B76" s="108"/>
      <c r="C76" s="109" t="s">
        <v>136</v>
      </c>
      <c r="D76" s="105">
        <f>1/1000*'2014 지출의 부 목별'!D153</f>
        <v>0</v>
      </c>
      <c r="E76" s="105">
        <v>0</v>
      </c>
      <c r="F76" s="105">
        <f t="shared" si="1"/>
        <v>0</v>
      </c>
      <c r="G76" s="106"/>
    </row>
    <row r="77" spans="1:7" s="246" customFormat="1" ht="30" customHeight="1">
      <c r="A77" s="429" t="s">
        <v>166</v>
      </c>
      <c r="B77" s="430"/>
      <c r="C77" s="431"/>
      <c r="D77" s="264">
        <f>D78+D88+D97</f>
        <v>0</v>
      </c>
      <c r="E77" s="264">
        <f>E78+E88+E97</f>
        <v>2500</v>
      </c>
      <c r="F77" s="264">
        <f t="shared" si="1"/>
        <v>-2500</v>
      </c>
      <c r="G77" s="268"/>
    </row>
    <row r="78" spans="1:7" ht="30" customHeight="1">
      <c r="A78" s="111"/>
      <c r="B78" s="427" t="s">
        <v>137</v>
      </c>
      <c r="C78" s="428"/>
      <c r="D78" s="91">
        <f>D79+D80+D81+D82+D83+D84+D85+D86+D87</f>
        <v>0</v>
      </c>
      <c r="E78" s="91">
        <f>E79+E80+E81+E82+E83+E84+E85+E86+E87</f>
        <v>0</v>
      </c>
      <c r="F78" s="91">
        <f t="shared" si="1"/>
        <v>0</v>
      </c>
      <c r="G78" s="24"/>
    </row>
    <row r="79" spans="1:7" ht="30" customHeight="1">
      <c r="A79" s="113"/>
      <c r="B79" s="95"/>
      <c r="C79" s="22" t="s">
        <v>138</v>
      </c>
      <c r="D79" s="91">
        <f>1/1000*'2014 지출의 부 목별'!D157</f>
        <v>0</v>
      </c>
      <c r="E79" s="91">
        <v>0</v>
      </c>
      <c r="F79" s="91">
        <f t="shared" si="1"/>
        <v>0</v>
      </c>
      <c r="G79" s="24"/>
    </row>
    <row r="80" spans="1:7" ht="30" customHeight="1">
      <c r="A80" s="113"/>
      <c r="B80" s="97"/>
      <c r="C80" s="22" t="s">
        <v>139</v>
      </c>
      <c r="D80" s="91">
        <f>1/1000*'2014 지출의 부 목별'!D159</f>
        <v>0</v>
      </c>
      <c r="E80" s="91">
        <v>0</v>
      </c>
      <c r="F80" s="91">
        <f t="shared" si="1"/>
        <v>0</v>
      </c>
      <c r="G80" s="24"/>
    </row>
    <row r="81" spans="1:7" ht="30" customHeight="1">
      <c r="A81" s="113"/>
      <c r="B81" s="97"/>
      <c r="C81" s="22" t="s">
        <v>140</v>
      </c>
      <c r="D81" s="91">
        <f>1/1000*'2014 지출의 부 목별'!D161</f>
        <v>0</v>
      </c>
      <c r="E81" s="91">
        <v>0</v>
      </c>
      <c r="F81" s="91">
        <f t="shared" si="1"/>
        <v>0</v>
      </c>
      <c r="G81" s="24"/>
    </row>
    <row r="82" spans="1:7" ht="30" customHeight="1">
      <c r="A82" s="113"/>
      <c r="B82" s="97"/>
      <c r="C82" s="22" t="s">
        <v>141</v>
      </c>
      <c r="D82" s="91">
        <f>1/1000*'2014 지출의 부 목별'!D163</f>
        <v>0</v>
      </c>
      <c r="E82" s="91">
        <v>0</v>
      </c>
      <c r="F82" s="91">
        <f t="shared" si="1"/>
        <v>0</v>
      </c>
      <c r="G82" s="24"/>
    </row>
    <row r="83" spans="1:7" ht="30" customHeight="1">
      <c r="A83" s="113"/>
      <c r="B83" s="97"/>
      <c r="C83" s="22" t="s">
        <v>142</v>
      </c>
      <c r="D83" s="91">
        <f>1/1000*'2014 지출의 부 목별'!D165</f>
        <v>0</v>
      </c>
      <c r="E83" s="91">
        <v>0</v>
      </c>
      <c r="F83" s="91">
        <f t="shared" si="1"/>
        <v>0</v>
      </c>
      <c r="G83" s="24"/>
    </row>
    <row r="84" spans="1:7" ht="30" customHeight="1">
      <c r="A84" s="113"/>
      <c r="B84" s="97"/>
      <c r="C84" s="22" t="s">
        <v>143</v>
      </c>
      <c r="D84" s="91">
        <f>1/1000*'2014 지출의 부 목별'!D167</f>
        <v>0</v>
      </c>
      <c r="E84" s="91">
        <v>0</v>
      </c>
      <c r="F84" s="91">
        <f t="shared" si="1"/>
        <v>0</v>
      </c>
      <c r="G84" s="24"/>
    </row>
    <row r="85" spans="1:7" ht="30" customHeight="1">
      <c r="A85" s="113"/>
      <c r="B85" s="97"/>
      <c r="C85" s="22" t="s">
        <v>144</v>
      </c>
      <c r="D85" s="91">
        <f>1/1000*'2014 지출의 부 목별'!D169</f>
        <v>0</v>
      </c>
      <c r="E85" s="91">
        <v>0</v>
      </c>
      <c r="F85" s="91">
        <f t="shared" si="1"/>
        <v>0</v>
      </c>
      <c r="G85" s="24"/>
    </row>
    <row r="86" spans="1:7" ht="30" customHeight="1">
      <c r="A86" s="113"/>
      <c r="B86" s="97"/>
      <c r="C86" s="22" t="s">
        <v>145</v>
      </c>
      <c r="D86" s="91">
        <f>1/1000*'2014 지출의 부 목별'!D171</f>
        <v>0</v>
      </c>
      <c r="E86" s="91">
        <v>0</v>
      </c>
      <c r="F86" s="91">
        <f t="shared" si="1"/>
        <v>0</v>
      </c>
      <c r="G86" s="24"/>
    </row>
    <row r="87" spans="1:7" ht="30" customHeight="1">
      <c r="A87" s="113"/>
      <c r="B87" s="96"/>
      <c r="C87" s="22" t="s">
        <v>146</v>
      </c>
      <c r="D87" s="91">
        <f>1/1000*'2014 지출의 부 목별'!D173</f>
        <v>0</v>
      </c>
      <c r="E87" s="91">
        <v>0</v>
      </c>
      <c r="F87" s="91">
        <f t="shared" si="1"/>
        <v>0</v>
      </c>
      <c r="G87" s="24"/>
    </row>
    <row r="88" spans="1:7" ht="30" customHeight="1">
      <c r="A88" s="112"/>
      <c r="B88" s="427" t="s">
        <v>147</v>
      </c>
      <c r="C88" s="428"/>
      <c r="D88" s="91">
        <f>D89+D90+D91+D92+D93+D94+D95+D96</f>
        <v>0</v>
      </c>
      <c r="E88" s="91">
        <f>E89+E90+E91+E92+E93+E94+E95+E96</f>
        <v>2500</v>
      </c>
      <c r="F88" s="91">
        <f t="shared" si="1"/>
        <v>-2500</v>
      </c>
      <c r="G88" s="24"/>
    </row>
    <row r="89" spans="1:7" ht="30" customHeight="1">
      <c r="A89" s="113"/>
      <c r="B89" s="95"/>
      <c r="C89" s="22" t="s">
        <v>148</v>
      </c>
      <c r="D89" s="91">
        <f>1/1000*'2014 지출의 부 목별'!D176</f>
        <v>0</v>
      </c>
      <c r="E89" s="91">
        <v>0</v>
      </c>
      <c r="F89" s="91">
        <f t="shared" si="1"/>
        <v>0</v>
      </c>
      <c r="G89" s="24"/>
    </row>
    <row r="90" spans="1:7" ht="30" customHeight="1">
      <c r="A90" s="113"/>
      <c r="B90" s="97"/>
      <c r="C90" s="22" t="s">
        <v>149</v>
      </c>
      <c r="D90" s="91">
        <f>1/1000*'2014 지출의 부 목별'!D178</f>
        <v>0</v>
      </c>
      <c r="E90" s="91">
        <v>0</v>
      </c>
      <c r="F90" s="91">
        <f t="shared" si="1"/>
        <v>0</v>
      </c>
      <c r="G90" s="24"/>
    </row>
    <row r="91" spans="1:7" ht="30" customHeight="1">
      <c r="A91" s="113"/>
      <c r="B91" s="97"/>
      <c r="C91" s="22" t="s">
        <v>150</v>
      </c>
      <c r="D91" s="91">
        <f>1/1000*'2014 지출의 부 목별'!D180</f>
        <v>0</v>
      </c>
      <c r="E91" s="91">
        <v>0</v>
      </c>
      <c r="F91" s="91">
        <f t="shared" si="1"/>
        <v>0</v>
      </c>
      <c r="G91" s="24"/>
    </row>
    <row r="92" spans="1:7" ht="30" customHeight="1">
      <c r="A92" s="113"/>
      <c r="B92" s="97"/>
      <c r="C92" s="22" t="s">
        <v>151</v>
      </c>
      <c r="D92" s="91">
        <f>1/1000*'2014 지출의 부 목별'!D182</f>
        <v>0</v>
      </c>
      <c r="E92" s="91">
        <v>0</v>
      </c>
      <c r="F92" s="91">
        <f t="shared" si="1"/>
        <v>0</v>
      </c>
      <c r="G92" s="24"/>
    </row>
    <row r="93" spans="1:7" ht="30" customHeight="1">
      <c r="A93" s="113"/>
      <c r="B93" s="97"/>
      <c r="C93" s="22" t="s">
        <v>152</v>
      </c>
      <c r="D93" s="91">
        <f>1/1000*'2014 지출의 부 목별'!D184</f>
        <v>0</v>
      </c>
      <c r="E93" s="91">
        <v>2500</v>
      </c>
      <c r="F93" s="91">
        <f t="shared" si="1"/>
        <v>-2500</v>
      </c>
      <c r="G93" s="24"/>
    </row>
    <row r="94" spans="1:7" ht="30" customHeight="1" thickBot="1">
      <c r="A94" s="116"/>
      <c r="B94" s="341"/>
      <c r="C94" s="109" t="s">
        <v>153</v>
      </c>
      <c r="D94" s="105">
        <f>1/1000*'2014 지출의 부 목별'!D186</f>
        <v>0</v>
      </c>
      <c r="E94" s="105">
        <v>0</v>
      </c>
      <c r="F94" s="105">
        <f t="shared" si="1"/>
        <v>0</v>
      </c>
      <c r="G94" s="106"/>
    </row>
    <row r="95" spans="1:7" ht="30" customHeight="1">
      <c r="A95" s="113"/>
      <c r="B95" s="97"/>
      <c r="C95" s="339" t="s">
        <v>154</v>
      </c>
      <c r="D95" s="338">
        <f>1/1000*'2014 지출의 부 목별'!D188</f>
        <v>0</v>
      </c>
      <c r="E95" s="338">
        <v>0</v>
      </c>
      <c r="F95" s="338">
        <f t="shared" si="1"/>
        <v>0</v>
      </c>
      <c r="G95" s="24"/>
    </row>
    <row r="96" spans="1:7" ht="30" customHeight="1">
      <c r="A96" s="113"/>
      <c r="B96" s="96"/>
      <c r="C96" s="22" t="s">
        <v>155</v>
      </c>
      <c r="D96" s="91">
        <f>1/1000*'2014 지출의 부 목별'!D190</f>
        <v>0</v>
      </c>
      <c r="E96" s="91">
        <v>0</v>
      </c>
      <c r="F96" s="91">
        <f t="shared" si="1"/>
        <v>0</v>
      </c>
      <c r="G96" s="24"/>
    </row>
    <row r="97" spans="1:7" ht="30" customHeight="1">
      <c r="A97" s="112"/>
      <c r="B97" s="427" t="s">
        <v>156</v>
      </c>
      <c r="C97" s="428"/>
      <c r="D97" s="91">
        <f>D98+D99+D100+D101</f>
        <v>0</v>
      </c>
      <c r="E97" s="91">
        <f>E98+E99+E100+E101</f>
        <v>0</v>
      </c>
      <c r="F97" s="91">
        <f t="shared" si="1"/>
        <v>0</v>
      </c>
      <c r="G97" s="24"/>
    </row>
    <row r="98" spans="1:7" ht="30" customHeight="1">
      <c r="A98" s="113"/>
      <c r="B98" s="95"/>
      <c r="C98" s="22" t="s">
        <v>157</v>
      </c>
      <c r="D98" s="91">
        <f>1/1000*'2014 지출의 부 목별'!D193</f>
        <v>0</v>
      </c>
      <c r="E98" s="91">
        <v>0</v>
      </c>
      <c r="F98" s="91">
        <f t="shared" si="1"/>
        <v>0</v>
      </c>
      <c r="G98" s="24"/>
    </row>
    <row r="99" spans="1:7" ht="30" customHeight="1">
      <c r="A99" s="113"/>
      <c r="B99" s="97"/>
      <c r="C99" s="339" t="s">
        <v>158</v>
      </c>
      <c r="D99" s="338">
        <f>1/1000*'2014 지출의 부 목별'!D195</f>
        <v>0</v>
      </c>
      <c r="E99" s="338">
        <v>0</v>
      </c>
      <c r="F99" s="338">
        <f t="shared" si="1"/>
        <v>0</v>
      </c>
      <c r="G99" s="24"/>
    </row>
    <row r="100" spans="1:7" ht="30" customHeight="1">
      <c r="A100" s="113"/>
      <c r="B100" s="97"/>
      <c r="C100" s="22" t="s">
        <v>159</v>
      </c>
      <c r="D100" s="91">
        <f>1/1000*'2014 지출의 부 목별'!D197</f>
        <v>0</v>
      </c>
      <c r="E100" s="91">
        <v>0</v>
      </c>
      <c r="F100" s="91">
        <f t="shared" si="1"/>
        <v>0</v>
      </c>
      <c r="G100" s="24"/>
    </row>
    <row r="101" spans="1:7" ht="30" customHeight="1" thickBot="1">
      <c r="A101" s="113"/>
      <c r="B101" s="97"/>
      <c r="C101" s="45" t="s">
        <v>160</v>
      </c>
      <c r="D101" s="92">
        <f>1/1000*'2014 지출의 부 목별'!D199</f>
        <v>0</v>
      </c>
      <c r="E101" s="92">
        <v>0</v>
      </c>
      <c r="F101" s="92">
        <f t="shared" si="1"/>
        <v>0</v>
      </c>
      <c r="G101" s="24"/>
    </row>
    <row r="102" spans="1:7" s="246" customFormat="1" ht="30" customHeight="1">
      <c r="A102" s="424" t="s">
        <v>168</v>
      </c>
      <c r="B102" s="425"/>
      <c r="C102" s="425"/>
      <c r="D102" s="187">
        <f>D103+D106</f>
        <v>0</v>
      </c>
      <c r="E102" s="187">
        <f>E103+E106</f>
        <v>0</v>
      </c>
      <c r="F102" s="187">
        <f t="shared" si="1"/>
        <v>0</v>
      </c>
      <c r="G102" s="262"/>
    </row>
    <row r="103" spans="1:7" ht="30" customHeight="1">
      <c r="A103" s="30"/>
      <c r="B103" s="426" t="s">
        <v>161</v>
      </c>
      <c r="C103" s="426"/>
      <c r="D103" s="91">
        <f>D104+D105</f>
        <v>0</v>
      </c>
      <c r="E103" s="91">
        <f>E104+E105</f>
        <v>0</v>
      </c>
      <c r="F103" s="91">
        <f t="shared" si="1"/>
        <v>0</v>
      </c>
      <c r="G103" s="25"/>
    </row>
    <row r="104" spans="1:7" ht="30" customHeight="1">
      <c r="A104" s="94"/>
      <c r="B104" s="100"/>
      <c r="C104" s="22" t="s">
        <v>163</v>
      </c>
      <c r="D104" s="91">
        <f>1/1000*'2014 지출의 부 목별'!D203</f>
        <v>0</v>
      </c>
      <c r="E104" s="91">
        <v>0</v>
      </c>
      <c r="F104" s="91">
        <f t="shared" si="1"/>
        <v>0</v>
      </c>
      <c r="G104" s="25"/>
    </row>
    <row r="105" spans="1:7" ht="30" customHeight="1">
      <c r="A105" s="94"/>
      <c r="B105" s="114"/>
      <c r="C105" s="22" t="s">
        <v>164</v>
      </c>
      <c r="D105" s="91">
        <f>1/1000*'2014 지출의 부 목별'!D205</f>
        <v>0</v>
      </c>
      <c r="E105" s="91">
        <v>0</v>
      </c>
      <c r="F105" s="91">
        <f t="shared" si="1"/>
        <v>0</v>
      </c>
      <c r="G105" s="25"/>
    </row>
    <row r="106" spans="1:7" ht="30" customHeight="1">
      <c r="A106" s="93"/>
      <c r="B106" s="426" t="s">
        <v>162</v>
      </c>
      <c r="C106" s="426"/>
      <c r="D106" s="91">
        <f>D107</f>
        <v>0</v>
      </c>
      <c r="E106" s="91">
        <f>E107</f>
        <v>0</v>
      </c>
      <c r="F106" s="91">
        <f t="shared" si="1"/>
        <v>0</v>
      </c>
      <c r="G106" s="25"/>
    </row>
    <row r="107" spans="1:7" ht="30" customHeight="1" thickBot="1">
      <c r="A107" s="102"/>
      <c r="B107" s="103"/>
      <c r="C107" s="109" t="s">
        <v>165</v>
      </c>
      <c r="D107" s="105">
        <f>1/1000*'2014 지출의 부 목별'!D208</f>
        <v>0</v>
      </c>
      <c r="E107" s="105">
        <v>0</v>
      </c>
      <c r="F107" s="105">
        <f t="shared" si="1"/>
        <v>0</v>
      </c>
      <c r="G107" s="32"/>
    </row>
    <row r="108" spans="1:7" s="246" customFormat="1" ht="30" customHeight="1" thickBot="1">
      <c r="A108" s="436" t="s">
        <v>298</v>
      </c>
      <c r="B108" s="437"/>
      <c r="C108" s="437"/>
      <c r="D108" s="266">
        <f>D57+D77+D102</f>
        <v>0</v>
      </c>
      <c r="E108" s="266">
        <f>E57+E77+E102</f>
        <v>2500</v>
      </c>
      <c r="F108" s="266">
        <f t="shared" si="1"/>
        <v>-2500</v>
      </c>
      <c r="G108" s="269"/>
    </row>
    <row r="109" spans="1:7" s="246" customFormat="1" ht="30" customHeight="1" thickBot="1">
      <c r="A109" s="432" t="s">
        <v>299</v>
      </c>
      <c r="B109" s="433"/>
      <c r="C109" s="433"/>
      <c r="D109" s="192">
        <f>1/1000*'2014 지출의 부 목별'!D211</f>
        <v>218000</v>
      </c>
      <c r="E109" s="192">
        <v>321945</v>
      </c>
      <c r="F109" s="192">
        <f t="shared" si="1"/>
        <v>-103945</v>
      </c>
      <c r="G109" s="270"/>
    </row>
    <row r="110" spans="1:7" s="246" customFormat="1" ht="30" customHeight="1" thickBot="1">
      <c r="A110" s="434" t="s">
        <v>300</v>
      </c>
      <c r="B110" s="435"/>
      <c r="C110" s="435"/>
      <c r="D110" s="196">
        <f>D56+D108+D109</f>
        <v>822145</v>
      </c>
      <c r="E110" s="196">
        <f>E56+E108+E109</f>
        <v>895445</v>
      </c>
      <c r="F110" s="196">
        <f t="shared" si="1"/>
        <v>-73300</v>
      </c>
      <c r="G110" s="271"/>
    </row>
  </sheetData>
  <sheetProtection/>
  <mergeCells count="35">
    <mergeCell ref="A1:G1"/>
    <mergeCell ref="A2:G2"/>
    <mergeCell ref="G5:G6"/>
    <mergeCell ref="A4:C4"/>
    <mergeCell ref="A5:C5"/>
    <mergeCell ref="F5:F6"/>
    <mergeCell ref="E5:E6"/>
    <mergeCell ref="D5:D6"/>
    <mergeCell ref="A109:C109"/>
    <mergeCell ref="A110:C110"/>
    <mergeCell ref="B106:C106"/>
    <mergeCell ref="A108:C108"/>
    <mergeCell ref="B16:C16"/>
    <mergeCell ref="A24:C24"/>
    <mergeCell ref="B25:C25"/>
    <mergeCell ref="A56:C56"/>
    <mergeCell ref="A49:C49"/>
    <mergeCell ref="B50:C50"/>
    <mergeCell ref="B58:C58"/>
    <mergeCell ref="A102:C102"/>
    <mergeCell ref="B103:C103"/>
    <mergeCell ref="B65:C65"/>
    <mergeCell ref="B75:C75"/>
    <mergeCell ref="A77:C77"/>
    <mergeCell ref="B78:C78"/>
    <mergeCell ref="B88:C88"/>
    <mergeCell ref="B97:C97"/>
    <mergeCell ref="A53:C53"/>
    <mergeCell ref="A57:C57"/>
    <mergeCell ref="B13:C13"/>
    <mergeCell ref="A12:C12"/>
    <mergeCell ref="B10:C10"/>
    <mergeCell ref="A7:C7"/>
    <mergeCell ref="B8:C8"/>
    <mergeCell ref="B22:C22"/>
  </mergeCells>
  <printOptions horizontalCentered="1"/>
  <pageMargins left="0.5905511811023623" right="0.5905511811023623" top="0.5905511811023623" bottom="0.5905511811023623" header="0.1968503937007874" footer="0.1968503937007874"/>
  <pageSetup firstPageNumber="15" useFirstPageNumber="1" fitToHeight="0" fitToWidth="1" horizontalDpi="600" verticalDpi="600" orientation="landscape" paperSize="9" scale="66" r:id="rId1"/>
  <headerFooter alignWithMargins="0">
    <oddFooter>&amp;L학교기업 에코포리스트&amp;C-&amp;P+-</oddFooter>
  </headerFooter>
  <ignoredErrors>
    <ignoredError sqref="D11 D23 D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zoomScale="85" zoomScaleNormal="85" zoomScalePageLayoutView="0" workbookViewId="0" topLeftCell="A1">
      <selection activeCell="E140" sqref="E140"/>
    </sheetView>
  </sheetViews>
  <sheetFormatPr defaultColWidth="8.88671875" defaultRowHeight="13.5"/>
  <sheetData>
    <row r="1" spans="1:16" ht="18.75">
      <c r="A1" s="386"/>
      <c r="B1" s="386"/>
      <c r="C1" s="386"/>
      <c r="D1" s="386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16" ht="27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ht="27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76.5">
      <c r="A4" s="387" t="s">
        <v>357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</row>
    <row r="5" spans="1:16" ht="265.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1:16" ht="46.5">
      <c r="A6" s="388" t="s">
        <v>354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</row>
    <row r="7" spans="1:16" ht="37.5" customHeight="1">
      <c r="A7" s="391" t="s">
        <v>368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</row>
  </sheetData>
  <sheetProtection/>
  <mergeCells count="4">
    <mergeCell ref="A1:D1"/>
    <mergeCell ref="A4:P4"/>
    <mergeCell ref="A6:P6"/>
    <mergeCell ref="A7:P7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***</cp:lastModifiedBy>
  <cp:lastPrinted>2013-12-09T04:10:36Z</cp:lastPrinted>
  <dcterms:created xsi:type="dcterms:W3CDTF">2006-12-26T09:23:42Z</dcterms:created>
  <dcterms:modified xsi:type="dcterms:W3CDTF">2013-12-09T04:11:10Z</dcterms:modified>
  <cp:category/>
  <cp:version/>
  <cp:contentType/>
  <cp:contentStatus/>
</cp:coreProperties>
</file>